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05" windowWidth="18120" windowHeight="10305"/>
  </bookViews>
  <sheets>
    <sheet name="Totaloversigt" sheetId="1" r:id="rId1"/>
    <sheet name="ØK" sheetId="6" r:id="rId2"/>
    <sheet name="P&amp;T" sheetId="5" r:id="rId3"/>
    <sheet name="B&amp;U" sheetId="4" r:id="rId4"/>
    <sheet name="K&amp;F" sheetId="2" r:id="rId5"/>
    <sheet name="S&amp;S" sheetId="7" r:id="rId6"/>
    <sheet name="A&amp;I" sheetId="3" r:id="rId7"/>
    <sheet name="Ark1" sheetId="8" r:id="rId8"/>
  </sheets>
  <definedNames>
    <definedName name="_xlnm.Print_Titles" localSheetId="3">'B&amp;U'!$2:$4</definedName>
  </definedNames>
  <calcPr calcId="152511"/>
</workbook>
</file>

<file path=xl/calcChain.xml><?xml version="1.0" encoding="utf-8"?>
<calcChain xmlns="http://schemas.openxmlformats.org/spreadsheetml/2006/main">
  <c r="H1" i="3" l="1"/>
  <c r="G1" i="3"/>
  <c r="H1" i="7"/>
  <c r="G1" i="7"/>
  <c r="H1" i="2"/>
  <c r="G1" i="2"/>
  <c r="H1" i="4"/>
  <c r="G1" i="4"/>
  <c r="H1" i="5"/>
  <c r="G1" i="5"/>
  <c r="H1" i="6"/>
  <c r="G1" i="6"/>
  <c r="E14" i="7" l="1"/>
  <c r="F14" i="7"/>
  <c r="H14" i="7"/>
  <c r="G14" i="7"/>
  <c r="C4" i="3" l="1"/>
  <c r="H10" i="3"/>
  <c r="G10" i="3"/>
  <c r="E10" i="1" s="1"/>
  <c r="F10" i="3"/>
  <c r="E10" i="3"/>
  <c r="H16" i="7"/>
  <c r="G16" i="7"/>
  <c r="F16" i="7"/>
  <c r="E16" i="7"/>
  <c r="H17" i="2"/>
  <c r="H19" i="2" s="1"/>
  <c r="G17" i="2"/>
  <c r="G19" i="2" s="1"/>
  <c r="F17" i="2"/>
  <c r="F19" i="2" s="1"/>
  <c r="E17" i="2"/>
  <c r="E19" i="2" s="1"/>
  <c r="H18" i="4"/>
  <c r="H20" i="4" s="1"/>
  <c r="G18" i="4"/>
  <c r="G20" i="4" s="1"/>
  <c r="F18" i="4"/>
  <c r="F20" i="4" s="1"/>
  <c r="E18" i="4"/>
  <c r="E20" i="4" s="1"/>
  <c r="H18" i="5"/>
  <c r="H20" i="5" s="1"/>
  <c r="G18" i="5"/>
  <c r="G20" i="5" s="1"/>
  <c r="F18" i="5"/>
  <c r="F20" i="5" s="1"/>
  <c r="D14" i="1" s="1"/>
  <c r="E18" i="5"/>
  <c r="E20" i="5" s="1"/>
  <c r="C14" i="1" l="1"/>
  <c r="F12" i="3"/>
  <c r="E12" i="3"/>
  <c r="C10" i="1"/>
  <c r="F7" i="1"/>
  <c r="D10" i="1"/>
  <c r="D7" i="1"/>
  <c r="D11" i="1" s="1"/>
  <c r="G12" i="3"/>
  <c r="H12" i="3"/>
  <c r="D9" i="1"/>
  <c r="F10" i="1"/>
  <c r="F9" i="1"/>
  <c r="E9" i="1"/>
  <c r="C9" i="1"/>
  <c r="C8" i="1"/>
  <c r="E8" i="1"/>
  <c r="F8" i="1"/>
  <c r="D8" i="1"/>
  <c r="E7" i="1"/>
  <c r="C7" i="1"/>
  <c r="F19" i="6"/>
  <c r="F21" i="6" s="1"/>
  <c r="G19" i="6"/>
  <c r="G21" i="6" s="1"/>
  <c r="H19" i="6"/>
  <c r="H21" i="6" s="1"/>
  <c r="E19" i="6"/>
  <c r="E21" i="6" s="1"/>
  <c r="E14" i="1" l="1"/>
  <c r="F14" i="1"/>
  <c r="C5" i="1"/>
  <c r="D5" i="1"/>
  <c r="E5" i="1"/>
  <c r="F5" i="1"/>
  <c r="F6" i="1" l="1"/>
  <c r="E6" i="1"/>
  <c r="D6" i="1"/>
  <c r="C6" i="1"/>
  <c r="C11" i="1" l="1"/>
  <c r="E11" i="1"/>
  <c r="F11" i="1"/>
</calcChain>
</file>

<file path=xl/sharedStrings.xml><?xml version="1.0" encoding="utf-8"?>
<sst xmlns="http://schemas.openxmlformats.org/spreadsheetml/2006/main" count="177" uniqueCount="144">
  <si>
    <t xml:space="preserve">Udvalg </t>
  </si>
  <si>
    <t>Udvalg for Plan og teknik</t>
  </si>
  <si>
    <t>Udvalg for Børn og Undervisning</t>
  </si>
  <si>
    <t>Udvalg for Kultur og Fritid</t>
  </si>
  <si>
    <t>Udvalg for Social og Sundhed</t>
  </si>
  <si>
    <t>Udvalg for Arbejdsmarked og Integration</t>
  </si>
  <si>
    <t>I alt</t>
  </si>
  <si>
    <t>Dok. nr.</t>
  </si>
  <si>
    <t>Besparelser (hele kr. og 2016-priser)</t>
  </si>
  <si>
    <t>Besparelser (hele kroner og i 2016 priser)</t>
  </si>
  <si>
    <t>Forslag nr.</t>
  </si>
  <si>
    <t>Udvalget for Plan og Teknik</t>
  </si>
  <si>
    <t>Udvalget for Kultur og Fritid</t>
  </si>
  <si>
    <t>Mangler at finde besparelser for</t>
  </si>
  <si>
    <t>Udvalget for Arbejdsmarked og Integration</t>
  </si>
  <si>
    <t xml:space="preserve">Udvalget for Social og Sundhed </t>
  </si>
  <si>
    <t>Udvalget for Økonomi og Erhverv</t>
  </si>
  <si>
    <t>Udvalget for Børn og Undervisning</t>
  </si>
  <si>
    <t>Samlet besparelseskrav                          kr.</t>
  </si>
  <si>
    <t>Oversigt over forslag til indarbejdelse i råderumkatalog 2017</t>
  </si>
  <si>
    <t>Oversigt over indkomne forslag til indarbejdelse i råderumkatalog 2017</t>
  </si>
  <si>
    <t>79105-16</t>
  </si>
  <si>
    <t xml:space="preserve">Serviceudgifter - sparekrav kr. 90.000. Henvise 1 seniorjob i 2017 (2 for overslagsårene), ud af de 5-10 nye kandidater, til en ikke kommunal arbejdsplads.  Dermed en mindre kommunal udgift på kr. 220.000 pr. årsværk. </t>
  </si>
  <si>
    <t>79092-16</t>
  </si>
  <si>
    <t>Besparelser udover det samlede krav på 3,090 mio. kr.</t>
  </si>
  <si>
    <t xml:space="preserve">Forsørgelsesudgifter - sparekrav 3 mio. kr. I samarbejde med konsulentvirksomheden Mploy en gennemgang af arbejdsgangene i forbindelse med nye IT-systemer fra KMD. Hurtigere afslutning af sagerne og dermed kan der optjenes en større statsrefusion. Fra 23,8 % til 24,8 % medfører en øget refusion på anslået 4,2 mio. efter en investering i 2017 på 0,4 mio. kr. i konsulent-honorar. </t>
  </si>
  <si>
    <t>Ø1</t>
  </si>
  <si>
    <t>Ø2</t>
  </si>
  <si>
    <t>Ø3</t>
  </si>
  <si>
    <t>Ø4</t>
  </si>
  <si>
    <t>Ø5</t>
  </si>
  <si>
    <t>Ø6</t>
  </si>
  <si>
    <t>Ø7</t>
  </si>
  <si>
    <t>Ø8</t>
  </si>
  <si>
    <t>Ø9</t>
  </si>
  <si>
    <t>Ø10</t>
  </si>
  <si>
    <t>Venskabsy stævne og besøg</t>
  </si>
  <si>
    <t>78034-16</t>
  </si>
  <si>
    <t>Byrådets udviklingspulje</t>
  </si>
  <si>
    <t>78063-16</t>
  </si>
  <si>
    <t>Reduktion i divese puljer</t>
  </si>
  <si>
    <t>78073-16</t>
  </si>
  <si>
    <t>Porto og Facility service</t>
  </si>
  <si>
    <t>78356-16</t>
  </si>
  <si>
    <t>Reduktion i afsatte budgetmidler til Ældre- og Handicaprådet</t>
  </si>
  <si>
    <t>78363-16</t>
  </si>
  <si>
    <t>Udgifter til kontorhold</t>
  </si>
  <si>
    <t>78374-16</t>
  </si>
  <si>
    <t>Udgifter til konsulentbistand</t>
  </si>
  <si>
    <t>Udgifter til revisionshonorar</t>
  </si>
  <si>
    <t>3-partsmidler - kompetenceudvikling</t>
  </si>
  <si>
    <t>ProVarde - reduktion i tilskuddet</t>
  </si>
  <si>
    <t>78382-16</t>
  </si>
  <si>
    <t>Besparelser udover det samlede krav på 4.050.000 kr.</t>
  </si>
  <si>
    <t>A1</t>
  </si>
  <si>
    <t xml:space="preserve">A2 </t>
  </si>
  <si>
    <t>revideret den:</t>
  </si>
  <si>
    <t>Udvalg for Økonomi og Erhverv</t>
  </si>
  <si>
    <t>Brug af pesticider i stedet for gasbrænding</t>
  </si>
  <si>
    <t>65229/16</t>
  </si>
  <si>
    <t>Nedsættelse af asfaltslidlagskontoen</t>
  </si>
  <si>
    <t>62099/16</t>
  </si>
  <si>
    <t>Nedsættelse af maskinkonto</t>
  </si>
  <si>
    <t>62072/16</t>
  </si>
  <si>
    <t>Vandløbsgebyr</t>
  </si>
  <si>
    <t>62509/16</t>
  </si>
  <si>
    <t>Miljøbeskyttelse - ekstern bistand</t>
  </si>
  <si>
    <t>60842/16</t>
  </si>
  <si>
    <t>Reduktion af konsulentkonto inden for vejadministration</t>
  </si>
  <si>
    <t>61305/16</t>
  </si>
  <si>
    <t>Besparelse på pristalsregulering</t>
  </si>
  <si>
    <t>61375/16</t>
  </si>
  <si>
    <t>Nedlæggelse af lydavis og lavere serviceniveau på IT og bøger</t>
  </si>
  <si>
    <t>62455/16</t>
  </si>
  <si>
    <t>S1</t>
  </si>
  <si>
    <t xml:space="preserve">Hjemtagelse af opgaven med teleslynger m.m. </t>
  </si>
  <si>
    <t>74048-16</t>
  </si>
  <si>
    <t>S2</t>
  </si>
  <si>
    <t xml:space="preserve">Ledelsesstruktur på Medborgerhuset, samt personalereduktion på Center for Sundhedsfremme </t>
  </si>
  <si>
    <t>69707-16</t>
  </si>
  <si>
    <t>S3</t>
  </si>
  <si>
    <t>Generel besparelse på Lunden på 2%</t>
  </si>
  <si>
    <t>79066-16</t>
  </si>
  <si>
    <t>S4</t>
  </si>
  <si>
    <t>79068-16</t>
  </si>
  <si>
    <t>Generel besparelse på Samstyrken på 2%</t>
  </si>
  <si>
    <t>S5</t>
  </si>
  <si>
    <t>Generel besparelse på psykiatriområdet på 2%</t>
  </si>
  <si>
    <t>80455-16</t>
  </si>
  <si>
    <t>S6</t>
  </si>
  <si>
    <t>Generel besparelse på tilskud til Østbækhjemmet på 2%</t>
  </si>
  <si>
    <t>79063-16</t>
  </si>
  <si>
    <t>S7</t>
  </si>
  <si>
    <t>S8</t>
  </si>
  <si>
    <t xml:space="preserve">Indførelse af en controllerfunktion ved hjemmepleje - forslag 9 i ældreanalysen </t>
  </si>
  <si>
    <t xml:space="preserve">Reduktion af ledelse og administration på ældreområdet - forslag 1 i ældreanalysen </t>
  </si>
  <si>
    <t>S9</t>
  </si>
  <si>
    <t xml:space="preserve">Besparelse ved optimering af samarbejdet mellem centre, hjemmeplejen, sygeplejen og træning - andel af forslag 2 i ældreanalysen 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</si>
  <si>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</si>
  <si>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</si>
  <si>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</si>
  <si>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</si>
  <si>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</si>
  <si>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</si>
  <si>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</si>
  <si>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</si>
  <si>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</si>
  <si>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Reduktion i Tandplejen</t>
  </si>
  <si>
    <t>83164-16</t>
  </si>
  <si>
    <t>Redukton i antallet af tale-hørekonsulenter</t>
  </si>
  <si>
    <t>83180-16</t>
  </si>
  <si>
    <t>Reduktion i området Psykologerne (PPR)</t>
  </si>
  <si>
    <t>83181-16</t>
  </si>
  <si>
    <t>Reduktion i området Fysio- og ergoterapeuterne</t>
  </si>
  <si>
    <t>83183-16</t>
  </si>
  <si>
    <t>Reduktion i Ungdomsskolen</t>
  </si>
  <si>
    <t>83184-16</t>
  </si>
  <si>
    <t>Reduktion på Pædagogisk Central</t>
  </si>
  <si>
    <t>83185-16</t>
  </si>
  <si>
    <t>Reduktion af dagtilbudspulje og handicappulje</t>
  </si>
  <si>
    <t>Skolernes brug af haller</t>
  </si>
  <si>
    <t>Procentvis reduktion på alle styrbare områder</t>
  </si>
  <si>
    <t>Prioriteres til nye ønsker</t>
  </si>
  <si>
    <t>85495-16</t>
  </si>
  <si>
    <t>K1</t>
  </si>
  <si>
    <t>K2</t>
  </si>
  <si>
    <t>P1</t>
  </si>
  <si>
    <t>P2</t>
  </si>
  <si>
    <t>P3</t>
  </si>
  <si>
    <t>P4</t>
  </si>
  <si>
    <t>P5</t>
  </si>
  <si>
    <t>P6</t>
  </si>
  <si>
    <t>Besparelser udover det samlede krav på 26 mio. kr.</t>
  </si>
  <si>
    <t>21. juni 2016</t>
  </si>
  <si>
    <t>95611-16</t>
  </si>
  <si>
    <t>95612-16</t>
  </si>
  <si>
    <t>95615-16</t>
  </si>
  <si>
    <t>78378-16</t>
  </si>
  <si>
    <t>78381-16</t>
  </si>
  <si>
    <t>83188-16</t>
  </si>
  <si>
    <t>83212-16</t>
  </si>
  <si>
    <t>83189-16</t>
  </si>
  <si>
    <t>78375-16</t>
  </si>
  <si>
    <t>Besparelser udover det samlede krav på 9.590.000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</si>
</sst>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93">
    <xf numFmtId="0" fontId="0" fillId="0" borderId="0" xfId="0"/>
    <xf numFmtId="3" fontId="6" fillId="0" borderId="19" xfId="0" applyNumberFormat="1" applyFont="1" applyBorder="1"/>
    <xf numFmtId="3" fontId="6" fillId="0" borderId="20" xfId="0" applyNumberFormat="1" applyFont="1" applyBorder="1"/>
    <xf numFmtId="3" fontId="2" fillId="0" borderId="14" xfId="0" applyNumberFormat="1" applyFont="1" applyFill="1" applyBorder="1"/>
    <xf numFmtId="3" fontId="3" fillId="0" borderId="7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wrapText="1"/>
    </xf>
    <xf numFmtId="3" fontId="6" fillId="0" borderId="23" xfId="0" applyNumberFormat="1" applyFont="1" applyBorder="1"/>
    <xf numFmtId="0" fontId="2" fillId="0" borderId="6" xfId="0" applyFont="1" applyFill="1" applyBorder="1"/>
    <xf numFmtId="3" fontId="6" fillId="0" borderId="23" xfId="0" applyNumberFormat="1" applyFont="1" applyBorder="1" applyAlignment="1">
      <alignment horizontal="center" wrapText="1"/>
    </xf>
    <xf numFmtId="0" fontId="6" fillId="0" borderId="19" xfId="0" applyFont="1" applyFill="1" applyBorder="1" applyAlignment="1">
      <alignment horizontal="center"/>
    </xf>
    <xf numFmtId="0" fontId="0" fillId="0" borderId="0" xfId="0"/>
    <xf numFmtId="0" fontId="6" fillId="0" borderId="2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23" xfId="0" applyNumberFormat="1" applyFont="1" applyBorder="1"/>
    <xf numFmtId="0" fontId="6" fillId="0" borderId="5" xfId="0" applyFont="1" applyBorder="1" applyAlignment="1">
      <alignment horizontal="center"/>
    </xf>
    <xf numFmtId="0" fontId="6" fillId="0" borderId="20" xfId="0" quotePrefix="1" applyFont="1" applyFill="1" applyBorder="1" applyAlignment="1">
      <alignment horizontal="center" wrapText="1"/>
    </xf>
    <xf numFmtId="3" fontId="6" fillId="0" borderId="20" xfId="0" applyNumberFormat="1" applyFont="1" applyBorder="1"/>
    <xf numFmtId="0" fontId="6" fillId="0" borderId="20" xfId="0" applyFont="1" applyFill="1" applyBorder="1" applyAlignment="1">
      <alignment horizontal="center" wrapText="1"/>
    </xf>
    <xf numFmtId="3" fontId="3" fillId="0" borderId="25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31" xfId="0" applyFont="1" applyFill="1" applyBorder="1" applyAlignment="1"/>
    <xf numFmtId="0" fontId="6" fillId="0" borderId="32" xfId="0" applyFont="1" applyBorder="1" applyAlignment="1"/>
    <xf numFmtId="3" fontId="6" fillId="0" borderId="6" xfId="0" applyNumberFormat="1" applyFont="1" applyBorder="1"/>
    <xf numFmtId="3" fontId="2" fillId="2" borderId="30" xfId="0" applyNumberFormat="1" applyFont="1" applyFill="1" applyBorder="1" applyAlignment="1"/>
    <xf numFmtId="3" fontId="2" fillId="0" borderId="6" xfId="0" applyNumberFormat="1" applyFont="1" applyBorder="1"/>
    <xf numFmtId="0" fontId="3" fillId="2" borderId="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3" fontId="3" fillId="0" borderId="19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 horizontal="right"/>
    </xf>
    <xf numFmtId="0" fontId="0" fillId="0" borderId="33" xfId="0" applyBorder="1" applyAlignment="1">
      <alignment wrapText="1"/>
    </xf>
    <xf numFmtId="0" fontId="2" fillId="0" borderId="15" xfId="0" applyFont="1" applyBorder="1" applyAlignment="1">
      <alignment wrapText="1"/>
    </xf>
    <xf numFmtId="0" fontId="6" fillId="0" borderId="41" xfId="0" applyFont="1" applyBorder="1" applyAlignment="1">
      <alignment horizontal="center"/>
    </xf>
    <xf numFmtId="0" fontId="2" fillId="0" borderId="42" xfId="0" applyFont="1" applyBorder="1" applyAlignment="1">
      <alignment wrapText="1"/>
    </xf>
    <xf numFmtId="0" fontId="0" fillId="0" borderId="43" xfId="0" applyBorder="1" applyAlignment="1">
      <alignment wrapText="1"/>
    </xf>
    <xf numFmtId="0" fontId="6" fillId="0" borderId="23" xfId="0" applyFont="1" applyFill="1" applyBorder="1" applyAlignment="1">
      <alignment horizontal="center" wrapText="1"/>
    </xf>
    <xf numFmtId="0" fontId="2" fillId="0" borderId="2" xfId="0" applyFont="1" applyBorder="1" applyAlignment="1"/>
    <xf numFmtId="0" fontId="0" fillId="0" borderId="4" xfId="0" applyBorder="1" applyAlignme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34" xfId="0" applyFont="1" applyFill="1" applyBorder="1" applyAlignment="1"/>
    <xf numFmtId="0" fontId="0" fillId="0" borderId="28" xfId="0" applyBorder="1" applyAlignment="1"/>
    <xf numFmtId="0" fontId="0" fillId="2" borderId="35" xfId="0" applyFill="1" applyBorder="1" applyAlignment="1"/>
    <xf numFmtId="0" fontId="0" fillId="0" borderId="39" xfId="0" applyBorder="1" applyAlignment="1"/>
    <xf numFmtId="0" fontId="3" fillId="0" borderId="38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36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3" fillId="0" borderId="37" xfId="0" applyFont="1" applyBorder="1" applyAlignment="1">
      <alignment vertical="center" wrapText="1"/>
    </xf>
    <xf numFmtId="0" fontId="0" fillId="0" borderId="29" xfId="0" applyBorder="1" applyAlignment="1">
      <alignment vertical="center"/>
    </xf>
    <xf numFmtId="0" fontId="3" fillId="0" borderId="37" xfId="0" applyFont="1" applyBorder="1" applyAlignment="1">
      <alignment vertical="center"/>
    </xf>
    <xf numFmtId="0" fontId="6" fillId="0" borderId="15" xfId="0" applyFont="1" applyBorder="1" applyAlignment="1">
      <alignment wrapText="1"/>
    </xf>
    <xf numFmtId="0" fontId="0" fillId="0" borderId="33" xfId="0" applyBorder="1" applyAlignment="1">
      <alignment wrapText="1"/>
    </xf>
    <xf numFmtId="0" fontId="6" fillId="0" borderId="15" xfId="0" applyFont="1" applyBorder="1" applyAlignment="1"/>
    <xf numFmtId="0" fontId="0" fillId="0" borderId="33" xfId="0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2" xfId="0" applyFont="1" applyFill="1" applyBorder="1" applyAlignment="1"/>
    <xf numFmtId="0" fontId="0" fillId="0" borderId="22" xfId="0" applyBorder="1" applyAlignment="1"/>
    <xf numFmtId="0" fontId="6" fillId="0" borderId="13" xfId="0" applyFont="1" applyBorder="1" applyAlignment="1">
      <alignment wrapText="1"/>
    </xf>
    <xf numFmtId="0" fontId="0" fillId="0" borderId="32" xfId="0" applyBorder="1" applyAlignment="1">
      <alignment wrapText="1"/>
    </xf>
    <xf numFmtId="0" fontId="2" fillId="0" borderId="15" xfId="0" applyFont="1" applyBorder="1" applyAlignment="1">
      <alignment wrapText="1"/>
    </xf>
    <xf numFmtId="0" fontId="6" fillId="0" borderId="2" xfId="0" applyFont="1" applyBorder="1" applyAlignment="1"/>
    <xf numFmtId="0" fontId="0" fillId="0" borderId="3" xfId="0" applyBorder="1" applyAlignment="1"/>
    <xf numFmtId="0" fontId="2" fillId="0" borderId="13" xfId="0" applyFont="1" applyBorder="1" applyAlignment="1"/>
    <xf numFmtId="0" fontId="6" fillId="0" borderId="16" xfId="0" applyFont="1" applyBorder="1" applyAlignment="1"/>
    <xf numFmtId="2" fontId="6" fillId="0" borderId="44" xfId="0" applyNumberFormat="1" applyFont="1" applyBorder="1" applyAlignment="1">
      <alignment wrapText="1"/>
    </xf>
    <xf numFmtId="0" fontId="0" fillId="0" borderId="45" xfId="0" applyBorder="1" applyAlignment="1">
      <alignment wrapText="1"/>
    </xf>
    <xf numFmtId="2" fontId="6" fillId="0" borderId="31" xfId="0" applyNumberFormat="1" applyFont="1" applyBorder="1" applyAlignment="1">
      <alignment wrapText="1"/>
    </xf>
    <xf numFmtId="0" fontId="0" fillId="0" borderId="30" xfId="0" applyBorder="1" applyAlignment="1">
      <alignment wrapText="1"/>
    </xf>
  </cellXfs>
  <cellStyles count="11">
    <cellStyle name="Komma 2" xfId="2"/>
    <cellStyle name="Komma 2 2" xfId="3"/>
    <cellStyle name="Komma 2 2 2" xfId="7"/>
    <cellStyle name="Komma 2 3" xfId="5"/>
    <cellStyle name="Komma 2 4" xfId="4"/>
    <cellStyle name="Komma 2 5" xfId="9"/>
    <cellStyle name="Komma 2 6" xfId="10"/>
    <cellStyle name="Komma 3" xfId="8"/>
    <cellStyle name="Komma 4" xfId="6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Normal="100" workbookViewId="0">
      <selection activeCell="A8" sqref="A8:B8"/>
    </sheetView>
  </sheetViews>
  <sheetFormatPr defaultRowHeight="15" x14ac:dyDescent="0.25"/>
  <cols>
    <col min="1" max="1" width="48.5703125" customWidth="1"/>
    <col min="3" max="6" width="15.5703125" customWidth="1"/>
  </cols>
  <sheetData>
    <row r="1" spans="1:6" ht="15.75" thickBot="1" x14ac:dyDescent="0.3">
      <c r="E1" t="s">
        <v>56</v>
      </c>
      <c r="F1" t="s">
        <v>133</v>
      </c>
    </row>
    <row r="2" spans="1:6" ht="41.1" customHeight="1" thickBot="1" x14ac:dyDescent="0.3">
      <c r="A2" s="50" t="s">
        <v>19</v>
      </c>
      <c r="B2" s="51"/>
      <c r="C2" s="51"/>
      <c r="D2" s="51"/>
      <c r="E2" s="51"/>
      <c r="F2" s="52"/>
    </row>
    <row r="3" spans="1:6" ht="24.75" customHeight="1" thickBot="1" x14ac:dyDescent="0.3">
      <c r="A3" s="56" t="s">
        <v>0</v>
      </c>
      <c r="B3" s="57"/>
      <c r="C3" s="53" t="s">
        <v>9</v>
      </c>
      <c r="D3" s="54"/>
      <c r="E3" s="54"/>
      <c r="F3" s="55"/>
    </row>
    <row r="4" spans="1:6" ht="41.1" customHeight="1" thickBot="1" x14ac:dyDescent="0.4">
      <c r="A4" s="58"/>
      <c r="B4" s="59"/>
      <c r="C4" s="30">
        <v>2017</v>
      </c>
      <c r="D4" s="30">
        <v>2018</v>
      </c>
      <c r="E4" s="31">
        <v>2019</v>
      </c>
      <c r="F4" s="22">
        <v>2020</v>
      </c>
    </row>
    <row r="5" spans="1:6" ht="41.85" customHeight="1" x14ac:dyDescent="0.25">
      <c r="A5" s="64" t="s">
        <v>57</v>
      </c>
      <c r="B5" s="65"/>
      <c r="C5" s="32">
        <f>+ØK!E19</f>
        <v>5881208</v>
      </c>
      <c r="D5" s="32">
        <f>+ØK!F19</f>
        <v>5881208</v>
      </c>
      <c r="E5" s="33">
        <f>+ØK!G19</f>
        <v>5881208</v>
      </c>
      <c r="F5" s="18">
        <f>+ØK!H19</f>
        <v>5881208</v>
      </c>
    </row>
    <row r="6" spans="1:6" ht="41.85" customHeight="1" x14ac:dyDescent="0.25">
      <c r="A6" s="66" t="s">
        <v>1</v>
      </c>
      <c r="B6" s="67"/>
      <c r="C6" s="34">
        <f>+'P&amp;T'!E18</f>
        <v>1360000</v>
      </c>
      <c r="D6" s="34">
        <f>+'P&amp;T'!F18</f>
        <v>1360000</v>
      </c>
      <c r="E6" s="35">
        <f>+'P&amp;T'!G18</f>
        <v>1360000</v>
      </c>
      <c r="F6" s="19">
        <f>+'P&amp;T'!H18</f>
        <v>1360000</v>
      </c>
    </row>
    <row r="7" spans="1:6" ht="32.1" customHeight="1" x14ac:dyDescent="0.25">
      <c r="A7" s="68" t="s">
        <v>2</v>
      </c>
      <c r="B7" s="67"/>
      <c r="C7" s="34">
        <f>+'B&amp;U'!E18</f>
        <v>9656000</v>
      </c>
      <c r="D7" s="34">
        <f>+'B&amp;U'!F18</f>
        <v>9656000</v>
      </c>
      <c r="E7" s="35">
        <f>+'B&amp;U'!G18</f>
        <v>9656000</v>
      </c>
      <c r="F7" s="19">
        <f>+'B&amp;U'!H18</f>
        <v>9656000</v>
      </c>
    </row>
    <row r="8" spans="1:6" ht="32.1" customHeight="1" x14ac:dyDescent="0.25">
      <c r="A8" s="68" t="s">
        <v>3</v>
      </c>
      <c r="B8" s="67"/>
      <c r="C8" s="34">
        <f>+'K&amp;F'!E17</f>
        <v>870000</v>
      </c>
      <c r="D8" s="34">
        <f>+'K&amp;F'!F17</f>
        <v>870000</v>
      </c>
      <c r="E8" s="35">
        <f>+'K&amp;F'!G17</f>
        <v>870000</v>
      </c>
      <c r="F8" s="19">
        <f>+'K&amp;F'!H17</f>
        <v>870000</v>
      </c>
    </row>
    <row r="9" spans="1:6" ht="32.1" customHeight="1" x14ac:dyDescent="0.25">
      <c r="A9" s="68" t="s">
        <v>4</v>
      </c>
      <c r="B9" s="67"/>
      <c r="C9" s="36">
        <f>+'S&amp;S'!E14</f>
        <v>7040000</v>
      </c>
      <c r="D9" s="36">
        <f>+'S&amp;S'!F14</f>
        <v>7040000</v>
      </c>
      <c r="E9" s="37">
        <f>+'S&amp;S'!G14</f>
        <v>7040000</v>
      </c>
      <c r="F9" s="20">
        <f>+'S&amp;S'!H14</f>
        <v>7040000</v>
      </c>
    </row>
    <row r="10" spans="1:6" ht="32.1" customHeight="1" thickBot="1" x14ac:dyDescent="0.3">
      <c r="A10" s="60" t="s">
        <v>5</v>
      </c>
      <c r="B10" s="61"/>
      <c r="C10" s="36">
        <f>+'A&amp;I'!E10</f>
        <v>4020000</v>
      </c>
      <c r="D10" s="36">
        <f>+'A&amp;I'!F10</f>
        <v>4640000</v>
      </c>
      <c r="E10" s="37">
        <f>+'A&amp;I'!G10</f>
        <v>4640000</v>
      </c>
      <c r="F10" s="21">
        <f>+'A&amp;I'!H10</f>
        <v>4640000</v>
      </c>
    </row>
    <row r="11" spans="1:6" ht="32.1" customHeight="1" thickBot="1" x14ac:dyDescent="0.3">
      <c r="A11" s="62" t="s">
        <v>6</v>
      </c>
      <c r="B11" s="63"/>
      <c r="C11" s="38">
        <f>SUM(C5:C10)</f>
        <v>28827208</v>
      </c>
      <c r="D11" s="38">
        <f>SUM(D5:D10)</f>
        <v>29447208</v>
      </c>
      <c r="E11" s="39">
        <f t="shared" ref="E11:F11" si="0">SUM(E5:E10)</f>
        <v>29447208</v>
      </c>
      <c r="F11" s="4">
        <f t="shared" si="0"/>
        <v>29447208</v>
      </c>
    </row>
    <row r="13" spans="1:6" ht="15.75" thickBot="1" x14ac:dyDescent="0.3"/>
    <row r="14" spans="1:6" ht="24.95" customHeight="1" thickBot="1" x14ac:dyDescent="0.35">
      <c r="A14" s="48" t="s">
        <v>132</v>
      </c>
      <c r="B14" s="49"/>
      <c r="C14" s="29">
        <f>+ØK!E21+'P&amp;T'!E20+'B&amp;U'!E20+'K&amp;F'!E19+'S&amp;S'!E16+'A&amp;I'!E12</f>
        <v>-2827208</v>
      </c>
      <c r="D14" s="29">
        <f>+ØK!F21+'P&amp;T'!F20+'B&amp;U'!F20+'K&amp;F'!F19+'S&amp;S'!F16+'A&amp;I'!F12</f>
        <v>-3447208</v>
      </c>
      <c r="E14" s="29">
        <f>+ØK!G21+'P&amp;T'!G20+'B&amp;U'!G20+'K&amp;F'!G19+'S&amp;S'!G16+'A&amp;I'!G12</f>
        <v>-3447208</v>
      </c>
      <c r="F14" s="29">
        <f>+ØK!H21+'P&amp;T'!H20+'B&amp;U'!H20+'K&amp;F'!H19+'S&amp;S'!H16+'A&amp;I'!H12</f>
        <v>-3447208</v>
      </c>
    </row>
  </sheetData>
  <mergeCells count="11">
    <mergeCell ref="A14:B14"/>
    <mergeCell ref="A2:F2"/>
    <mergeCell ref="C3:F3"/>
    <mergeCell ref="A3:B4"/>
    <mergeCell ref="A10:B10"/>
    <mergeCell ref="A11:B11"/>
    <mergeCell ref="A5:B5"/>
    <mergeCell ref="A6:B6"/>
    <mergeCell ref="A7:B7"/>
    <mergeCell ref="A8:B8"/>
    <mergeCell ref="A9:B9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37672-16&amp;Csag. nr. 16-3067&amp;R&amp;P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Normal="100" workbookViewId="0">
      <selection activeCell="A21" sqref="A21:D21"/>
    </sheetView>
  </sheetViews>
  <sheetFormatPr defaultColWidth="8.5703125" defaultRowHeight="15" x14ac:dyDescent="0.25"/>
  <cols>
    <col min="1" max="1" width="8.5703125" customWidth="1"/>
    <col min="2" max="2" width="39.5703125" customWidth="1"/>
    <col min="3" max="3" width="12.5703125" style="10" customWidth="1"/>
    <col min="4" max="4" width="12.85546875" customWidth="1"/>
    <col min="5" max="8" width="13.5703125" customWidth="1"/>
  </cols>
  <sheetData>
    <row r="1" spans="1:8" ht="12" customHeight="1" thickBot="1" x14ac:dyDescent="0.3">
      <c r="G1" t="str">
        <f>+Totaloversigt!E1</f>
        <v>revideret den:</v>
      </c>
      <c r="H1" t="str">
        <f>+Totaloversigt!F1</f>
        <v>21. juni 2016</v>
      </c>
    </row>
    <row r="2" spans="1:8" ht="39" customHeight="1" thickBot="1" x14ac:dyDescent="0.3">
      <c r="A2" s="73" t="s">
        <v>20</v>
      </c>
      <c r="B2" s="74"/>
      <c r="C2" s="74"/>
      <c r="D2" s="74"/>
      <c r="E2" s="74"/>
      <c r="F2" s="74"/>
      <c r="G2" s="74"/>
      <c r="H2" s="75"/>
    </row>
    <row r="3" spans="1:8" ht="28.35" customHeight="1" thickBot="1" x14ac:dyDescent="0.35">
      <c r="A3" s="80" t="s">
        <v>16</v>
      </c>
      <c r="B3" s="57"/>
      <c r="C3" s="81"/>
      <c r="D3" s="78" t="s">
        <v>7</v>
      </c>
      <c r="E3" s="76" t="s">
        <v>8</v>
      </c>
      <c r="F3" s="77"/>
      <c r="G3" s="77"/>
      <c r="H3" s="77"/>
    </row>
    <row r="4" spans="1:8" ht="37.35" customHeight="1" thickBot="1" x14ac:dyDescent="0.35">
      <c r="A4" s="24" t="s">
        <v>10</v>
      </c>
      <c r="B4" s="25" t="s">
        <v>18</v>
      </c>
      <c r="C4" s="28">
        <v>4050000</v>
      </c>
      <c r="D4" s="79"/>
      <c r="E4" s="23">
        <v>2017</v>
      </c>
      <c r="F4" s="23">
        <v>2018</v>
      </c>
      <c r="G4" s="23">
        <v>2019</v>
      </c>
      <c r="H4" s="23">
        <v>2020</v>
      </c>
    </row>
    <row r="5" spans="1:8" ht="21" customHeight="1" x14ac:dyDescent="0.3">
      <c r="A5" s="12" t="s">
        <v>26</v>
      </c>
      <c r="B5" s="82" t="s">
        <v>36</v>
      </c>
      <c r="C5" s="83"/>
      <c r="D5" s="11" t="s">
        <v>37</v>
      </c>
      <c r="E5" s="16">
        <v>34180</v>
      </c>
      <c r="F5" s="16">
        <v>34180</v>
      </c>
      <c r="G5" s="16">
        <v>34180</v>
      </c>
      <c r="H5" s="16">
        <v>34180</v>
      </c>
    </row>
    <row r="6" spans="1:8" ht="21" customHeight="1" x14ac:dyDescent="0.3">
      <c r="A6" s="12" t="s">
        <v>27</v>
      </c>
      <c r="B6" s="71" t="s">
        <v>38</v>
      </c>
      <c r="C6" s="72"/>
      <c r="D6" s="9" t="s">
        <v>39</v>
      </c>
      <c r="E6" s="1">
        <v>861600</v>
      </c>
      <c r="F6" s="1">
        <v>861600</v>
      </c>
      <c r="G6" s="1">
        <v>861600</v>
      </c>
      <c r="H6" s="1">
        <v>861600</v>
      </c>
    </row>
    <row r="7" spans="1:8" s="10" customFormat="1" ht="21" customHeight="1" x14ac:dyDescent="0.3">
      <c r="A7" s="12" t="s">
        <v>28</v>
      </c>
      <c r="B7" s="71" t="s">
        <v>40</v>
      </c>
      <c r="C7" s="72"/>
      <c r="D7" s="9" t="s">
        <v>41</v>
      </c>
      <c r="E7" s="1">
        <v>310000</v>
      </c>
      <c r="F7" s="1">
        <v>310000</v>
      </c>
      <c r="G7" s="1">
        <v>310000</v>
      </c>
      <c r="H7" s="1">
        <v>310000</v>
      </c>
    </row>
    <row r="8" spans="1:8" s="10" customFormat="1" ht="21" customHeight="1" x14ac:dyDescent="0.3">
      <c r="A8" s="12" t="s">
        <v>29</v>
      </c>
      <c r="B8" s="71" t="s">
        <v>42</v>
      </c>
      <c r="C8" s="72"/>
      <c r="D8" s="9" t="s">
        <v>43</v>
      </c>
      <c r="E8" s="1">
        <v>650000</v>
      </c>
      <c r="F8" s="1">
        <v>650000</v>
      </c>
      <c r="G8" s="1">
        <v>650000</v>
      </c>
      <c r="H8" s="1">
        <v>650000</v>
      </c>
    </row>
    <row r="9" spans="1:8" s="10" customFormat="1" ht="35.25" customHeight="1" x14ac:dyDescent="0.3">
      <c r="A9" s="12" t="s">
        <v>30</v>
      </c>
      <c r="B9" s="69" t="s">
        <v>44</v>
      </c>
      <c r="C9" s="70"/>
      <c r="D9" s="9" t="s">
        <v>45</v>
      </c>
      <c r="E9" s="1">
        <v>120000</v>
      </c>
      <c r="F9" s="1">
        <v>120000</v>
      </c>
      <c r="G9" s="1">
        <v>120000</v>
      </c>
      <c r="H9" s="1">
        <v>120000</v>
      </c>
    </row>
    <row r="10" spans="1:8" s="10" customFormat="1" ht="21" customHeight="1" x14ac:dyDescent="0.3">
      <c r="A10" s="12" t="s">
        <v>31</v>
      </c>
      <c r="B10" s="71" t="s">
        <v>46</v>
      </c>
      <c r="C10" s="72"/>
      <c r="D10" s="9" t="s">
        <v>47</v>
      </c>
      <c r="E10" s="1">
        <v>200000</v>
      </c>
      <c r="F10" s="1">
        <v>200000</v>
      </c>
      <c r="G10" s="1">
        <v>200000</v>
      </c>
      <c r="H10" s="1">
        <v>200000</v>
      </c>
    </row>
    <row r="11" spans="1:8" s="10" customFormat="1" ht="21" customHeight="1" x14ac:dyDescent="0.3">
      <c r="A11" s="12" t="s">
        <v>32</v>
      </c>
      <c r="B11" s="69" t="s">
        <v>48</v>
      </c>
      <c r="C11" s="70"/>
      <c r="D11" s="17" t="s">
        <v>142</v>
      </c>
      <c r="E11" s="16">
        <v>200000</v>
      </c>
      <c r="F11" s="16">
        <v>200000</v>
      </c>
      <c r="G11" s="16">
        <v>200000</v>
      </c>
      <c r="H11" s="16">
        <v>200000</v>
      </c>
    </row>
    <row r="12" spans="1:8" s="10" customFormat="1" ht="21" customHeight="1" x14ac:dyDescent="0.3">
      <c r="A12" s="12" t="s">
        <v>33</v>
      </c>
      <c r="B12" s="69" t="s">
        <v>49</v>
      </c>
      <c r="C12" s="70"/>
      <c r="D12" s="17" t="s">
        <v>137</v>
      </c>
      <c r="E12" s="16">
        <v>100000</v>
      </c>
      <c r="F12" s="16">
        <v>100000</v>
      </c>
      <c r="G12" s="16">
        <v>100000</v>
      </c>
      <c r="H12" s="16">
        <v>100000</v>
      </c>
    </row>
    <row r="13" spans="1:8" s="10" customFormat="1" ht="21" customHeight="1" x14ac:dyDescent="0.3">
      <c r="A13" s="12" t="s">
        <v>34</v>
      </c>
      <c r="B13" s="69" t="s">
        <v>50</v>
      </c>
      <c r="C13" s="70"/>
      <c r="D13" s="15" t="s">
        <v>138</v>
      </c>
      <c r="E13" s="16">
        <v>3155428</v>
      </c>
      <c r="F13" s="16">
        <v>3155428</v>
      </c>
      <c r="G13" s="16">
        <v>3155428</v>
      </c>
      <c r="H13" s="16">
        <v>3155428</v>
      </c>
    </row>
    <row r="14" spans="1:8" s="10" customFormat="1" ht="21" customHeight="1" x14ac:dyDescent="0.3">
      <c r="A14" s="12" t="s">
        <v>35</v>
      </c>
      <c r="B14" s="69" t="s">
        <v>51</v>
      </c>
      <c r="C14" s="70"/>
      <c r="D14" s="15" t="s">
        <v>52</v>
      </c>
      <c r="E14" s="16">
        <v>250000</v>
      </c>
      <c r="F14" s="16">
        <v>250000</v>
      </c>
      <c r="G14" s="16">
        <v>250000</v>
      </c>
      <c r="H14" s="16">
        <v>250000</v>
      </c>
    </row>
    <row r="15" spans="1:8" ht="21" customHeight="1" x14ac:dyDescent="0.3">
      <c r="A15" s="12"/>
      <c r="B15" s="84"/>
      <c r="C15" s="70"/>
      <c r="D15" s="5"/>
      <c r="E15" s="2"/>
      <c r="F15" s="2"/>
      <c r="G15" s="2"/>
      <c r="H15" s="2"/>
    </row>
    <row r="16" spans="1:8" s="10" customFormat="1" ht="21" customHeight="1" x14ac:dyDescent="0.3">
      <c r="A16" s="44"/>
      <c r="B16" s="45"/>
      <c r="C16" s="46"/>
      <c r="D16" s="47"/>
      <c r="E16" s="13"/>
      <c r="F16" s="13"/>
      <c r="G16" s="13"/>
      <c r="H16" s="13"/>
    </row>
    <row r="17" spans="1:8" s="10" customFormat="1" ht="21" customHeight="1" x14ac:dyDescent="0.3">
      <c r="A17" s="12"/>
      <c r="B17" s="43"/>
      <c r="C17" s="42"/>
      <c r="D17" s="17"/>
      <c r="E17" s="16"/>
      <c r="F17" s="16"/>
      <c r="G17" s="16"/>
      <c r="H17" s="16"/>
    </row>
    <row r="18" spans="1:8" ht="21" customHeight="1" thickBot="1" x14ac:dyDescent="0.35">
      <c r="A18" s="14"/>
      <c r="B18" s="89"/>
      <c r="C18" s="90"/>
      <c r="D18" s="8"/>
      <c r="E18" s="6"/>
      <c r="F18" s="13"/>
      <c r="G18" s="13"/>
      <c r="H18" s="13"/>
    </row>
    <row r="19" spans="1:8" ht="26.85" customHeight="1" thickBot="1" x14ac:dyDescent="0.35">
      <c r="A19" s="87" t="s">
        <v>6</v>
      </c>
      <c r="B19" s="88"/>
      <c r="C19" s="26"/>
      <c r="D19" s="7"/>
      <c r="E19" s="3">
        <f>SUM(E5:E18)</f>
        <v>5881208</v>
      </c>
      <c r="F19" s="3">
        <f>SUM(F5:F18)</f>
        <v>5881208</v>
      </c>
      <c r="G19" s="3">
        <f>SUM(G5:G18)</f>
        <v>5881208</v>
      </c>
      <c r="H19" s="3">
        <f>SUM(H5:H18)</f>
        <v>5881208</v>
      </c>
    </row>
    <row r="20" spans="1:8" ht="15.75" thickBot="1" x14ac:dyDescent="0.3"/>
    <row r="21" spans="1:8" ht="26.25" customHeight="1" thickBot="1" x14ac:dyDescent="0.35">
      <c r="A21" s="85" t="s">
        <v>53</v>
      </c>
      <c r="B21" s="86"/>
      <c r="C21" s="86"/>
      <c r="D21" s="49"/>
      <c r="E21" s="27">
        <f>+C4-E19</f>
        <v>-1831208</v>
      </c>
      <c r="F21" s="27">
        <f>+C4-F19</f>
        <v>-1831208</v>
      </c>
      <c r="G21" s="27">
        <f>+C4-G19</f>
        <v>-1831208</v>
      </c>
      <c r="H21" s="27">
        <f>+C4-H19</f>
        <v>-1831208</v>
      </c>
    </row>
  </sheetData>
  <mergeCells count="18">
    <mergeCell ref="B12:C12"/>
    <mergeCell ref="B13:C13"/>
    <mergeCell ref="B14:C14"/>
    <mergeCell ref="B15:C15"/>
    <mergeCell ref="A21:D21"/>
    <mergeCell ref="A19:B19"/>
    <mergeCell ref="B18:C18"/>
    <mergeCell ref="A2:H2"/>
    <mergeCell ref="E3:H3"/>
    <mergeCell ref="D3:D4"/>
    <mergeCell ref="A3:C3"/>
    <mergeCell ref="B5:C5"/>
    <mergeCell ref="B11:C11"/>
    <mergeCell ref="B6:C6"/>
    <mergeCell ref="B7:C7"/>
    <mergeCell ref="B8:C8"/>
    <mergeCell ref="B9:C9"/>
    <mergeCell ref="B10:C10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37672-16&amp;Csag. nr. 16-3067&amp;R&amp;P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5" zoomScaleNormal="100" workbookViewId="0">
      <selection activeCell="D18" sqref="D18"/>
    </sheetView>
  </sheetViews>
  <sheetFormatPr defaultColWidth="8.5703125" defaultRowHeight="15" x14ac:dyDescent="0.25"/>
  <cols>
    <col min="1" max="1" width="8.5703125" style="10" customWidth="1"/>
    <col min="2" max="2" width="39.5703125" style="10" customWidth="1"/>
    <col min="3" max="3" width="12.5703125" style="10" customWidth="1"/>
    <col min="4" max="4" width="12.85546875" style="10" customWidth="1"/>
    <col min="5" max="8" width="13.5703125" style="10" customWidth="1"/>
    <col min="9" max="16384" width="8.5703125" style="10"/>
  </cols>
  <sheetData>
    <row r="1" spans="1:8" ht="12" customHeight="1" thickBot="1" x14ac:dyDescent="0.3">
      <c r="G1" s="10" t="str">
        <f>+Totaloversigt!E1</f>
        <v>revideret den:</v>
      </c>
      <c r="H1" s="10" t="str">
        <f>+Totaloversigt!F1</f>
        <v>21. juni 2016</v>
      </c>
    </row>
    <row r="2" spans="1:8" ht="39" customHeight="1" thickBot="1" x14ac:dyDescent="0.3">
      <c r="A2" s="73" t="s">
        <v>20</v>
      </c>
      <c r="B2" s="74"/>
      <c r="C2" s="74"/>
      <c r="D2" s="74"/>
      <c r="E2" s="74"/>
      <c r="F2" s="74"/>
      <c r="G2" s="74"/>
      <c r="H2" s="75"/>
    </row>
    <row r="3" spans="1:8" ht="28.35" customHeight="1" thickBot="1" x14ac:dyDescent="0.35">
      <c r="A3" s="80" t="s">
        <v>11</v>
      </c>
      <c r="B3" s="57"/>
      <c r="C3" s="81"/>
      <c r="D3" s="78" t="s">
        <v>7</v>
      </c>
      <c r="E3" s="76" t="s">
        <v>8</v>
      </c>
      <c r="F3" s="77"/>
      <c r="G3" s="77"/>
      <c r="H3" s="77"/>
    </row>
    <row r="4" spans="1:8" ht="37.35" customHeight="1" thickBot="1" x14ac:dyDescent="0.35">
      <c r="A4" s="24" t="s">
        <v>10</v>
      </c>
      <c r="B4" s="25" t="s">
        <v>18</v>
      </c>
      <c r="C4" s="28">
        <v>1360000</v>
      </c>
      <c r="D4" s="79"/>
      <c r="E4" s="23">
        <v>2017</v>
      </c>
      <c r="F4" s="23">
        <v>2018</v>
      </c>
      <c r="G4" s="23">
        <v>2019</v>
      </c>
      <c r="H4" s="23">
        <v>2020</v>
      </c>
    </row>
    <row r="5" spans="1:8" ht="21" customHeight="1" x14ac:dyDescent="0.3">
      <c r="A5" s="12" t="s">
        <v>126</v>
      </c>
      <c r="B5" s="71" t="s">
        <v>58</v>
      </c>
      <c r="C5" s="72"/>
      <c r="D5" s="9" t="s">
        <v>59</v>
      </c>
      <c r="E5" s="1">
        <v>500000</v>
      </c>
      <c r="F5" s="1">
        <v>500000</v>
      </c>
      <c r="G5" s="1">
        <v>500000</v>
      </c>
      <c r="H5" s="1">
        <v>500000</v>
      </c>
    </row>
    <row r="6" spans="1:8" ht="21" customHeight="1" x14ac:dyDescent="0.3">
      <c r="A6" s="12" t="s">
        <v>127</v>
      </c>
      <c r="B6" s="71" t="s">
        <v>60</v>
      </c>
      <c r="C6" s="72"/>
      <c r="D6" s="9" t="s">
        <v>61</v>
      </c>
      <c r="E6" s="1">
        <v>85000</v>
      </c>
      <c r="F6" s="1">
        <v>85000</v>
      </c>
      <c r="G6" s="1">
        <v>85000</v>
      </c>
      <c r="H6" s="1">
        <v>85000</v>
      </c>
    </row>
    <row r="7" spans="1:8" ht="21" customHeight="1" x14ac:dyDescent="0.3">
      <c r="A7" s="12" t="s">
        <v>128</v>
      </c>
      <c r="B7" s="71" t="s">
        <v>62</v>
      </c>
      <c r="C7" s="72"/>
      <c r="D7" s="9" t="s">
        <v>63</v>
      </c>
      <c r="E7" s="1">
        <v>500000</v>
      </c>
      <c r="F7" s="1">
        <v>500000</v>
      </c>
      <c r="G7" s="1">
        <v>500000</v>
      </c>
      <c r="H7" s="1">
        <v>500000</v>
      </c>
    </row>
    <row r="8" spans="1:8" ht="21" customHeight="1" x14ac:dyDescent="0.3">
      <c r="A8" s="12" t="s">
        <v>129</v>
      </c>
      <c r="B8" s="71" t="s">
        <v>64</v>
      </c>
      <c r="C8" s="72"/>
      <c r="D8" s="9" t="s">
        <v>65</v>
      </c>
      <c r="E8" s="1">
        <v>50000</v>
      </c>
      <c r="F8" s="1">
        <v>50000</v>
      </c>
      <c r="G8" s="1">
        <v>50000</v>
      </c>
      <c r="H8" s="1">
        <v>50000</v>
      </c>
    </row>
    <row r="9" spans="1:8" ht="21" customHeight="1" x14ac:dyDescent="0.3">
      <c r="A9" s="12" t="s">
        <v>130</v>
      </c>
      <c r="B9" s="71" t="s">
        <v>66</v>
      </c>
      <c r="C9" s="72"/>
      <c r="D9" s="9" t="s">
        <v>67</v>
      </c>
      <c r="E9" s="1">
        <v>100000</v>
      </c>
      <c r="F9" s="1">
        <v>100000</v>
      </c>
      <c r="G9" s="1">
        <v>100000</v>
      </c>
      <c r="H9" s="1">
        <v>100000</v>
      </c>
    </row>
    <row r="10" spans="1:8" ht="21" customHeight="1" x14ac:dyDescent="0.3">
      <c r="A10" s="12" t="s">
        <v>131</v>
      </c>
      <c r="B10" s="71" t="s">
        <v>68</v>
      </c>
      <c r="C10" s="72"/>
      <c r="D10" s="9" t="s">
        <v>69</v>
      </c>
      <c r="E10" s="1">
        <v>125000</v>
      </c>
      <c r="F10" s="1">
        <v>125000</v>
      </c>
      <c r="G10" s="1">
        <v>125000</v>
      </c>
      <c r="H10" s="1">
        <v>125000</v>
      </c>
    </row>
    <row r="11" spans="1:8" ht="21" customHeight="1" x14ac:dyDescent="0.3">
      <c r="A11" s="12"/>
      <c r="B11" s="71"/>
      <c r="C11" s="72"/>
      <c r="D11" s="9"/>
      <c r="E11" s="1"/>
      <c r="F11" s="1"/>
      <c r="G11" s="1"/>
      <c r="H11" s="1"/>
    </row>
    <row r="12" spans="1:8" ht="21" customHeight="1" x14ac:dyDescent="0.3">
      <c r="A12" s="12"/>
      <c r="B12" s="71"/>
      <c r="C12" s="72"/>
      <c r="D12" s="9"/>
      <c r="E12" s="1"/>
      <c r="F12" s="1"/>
      <c r="G12" s="1"/>
      <c r="H12" s="1"/>
    </row>
    <row r="13" spans="1:8" ht="21" customHeight="1" x14ac:dyDescent="0.3">
      <c r="A13" s="12"/>
      <c r="B13" s="71"/>
      <c r="C13" s="72"/>
      <c r="D13" s="9"/>
      <c r="E13" s="1"/>
      <c r="F13" s="1"/>
      <c r="G13" s="1"/>
      <c r="H13" s="1"/>
    </row>
    <row r="14" spans="1:8" ht="21" customHeight="1" x14ac:dyDescent="0.3">
      <c r="A14" s="12"/>
      <c r="B14" s="71"/>
      <c r="C14" s="72"/>
      <c r="D14" s="9"/>
      <c r="E14" s="1"/>
      <c r="F14" s="1"/>
      <c r="G14" s="1"/>
      <c r="H14" s="1"/>
    </row>
    <row r="15" spans="1:8" ht="21" customHeight="1" x14ac:dyDescent="0.3">
      <c r="A15" s="12"/>
      <c r="B15" s="69"/>
      <c r="C15" s="70"/>
      <c r="D15" s="15"/>
      <c r="E15" s="16"/>
      <c r="F15" s="16"/>
      <c r="G15" s="16"/>
      <c r="H15" s="16"/>
    </row>
    <row r="16" spans="1:8" ht="21" customHeight="1" x14ac:dyDescent="0.3">
      <c r="A16" s="12"/>
      <c r="B16" s="84"/>
      <c r="C16" s="70"/>
      <c r="D16" s="17"/>
      <c r="E16" s="16"/>
      <c r="F16" s="16"/>
      <c r="G16" s="16"/>
      <c r="H16" s="16"/>
    </row>
    <row r="17" spans="1:8" ht="21" customHeight="1" thickBot="1" x14ac:dyDescent="0.35">
      <c r="A17" s="14"/>
      <c r="B17" s="91"/>
      <c r="C17" s="92"/>
      <c r="D17" s="8"/>
      <c r="E17" s="13"/>
      <c r="F17" s="13"/>
      <c r="G17" s="13"/>
      <c r="H17" s="13"/>
    </row>
    <row r="18" spans="1:8" ht="26.85" customHeight="1" thickBot="1" x14ac:dyDescent="0.35">
      <c r="A18" s="87" t="s">
        <v>6</v>
      </c>
      <c r="B18" s="88"/>
      <c r="C18" s="26"/>
      <c r="D18" s="7"/>
      <c r="E18" s="3">
        <f>SUM(E5:E17)</f>
        <v>1360000</v>
      </c>
      <c r="F18" s="3">
        <f>SUM(F5:F17)</f>
        <v>1360000</v>
      </c>
      <c r="G18" s="3">
        <f>SUM(G5:G17)</f>
        <v>1360000</v>
      </c>
      <c r="H18" s="3">
        <f>SUM(H5:H17)</f>
        <v>1360000</v>
      </c>
    </row>
    <row r="19" spans="1:8" ht="15.75" thickBot="1" x14ac:dyDescent="0.3"/>
    <row r="20" spans="1:8" ht="26.25" customHeight="1" thickBot="1" x14ac:dyDescent="0.35">
      <c r="A20" s="85" t="s">
        <v>13</v>
      </c>
      <c r="B20" s="86"/>
      <c r="C20" s="86"/>
      <c r="D20" s="49"/>
      <c r="E20" s="27">
        <f>+C4-E18</f>
        <v>0</v>
      </c>
      <c r="F20" s="27">
        <f>+C4-F18</f>
        <v>0</v>
      </c>
      <c r="G20" s="27">
        <f>+C4-G18</f>
        <v>0</v>
      </c>
      <c r="H20" s="27">
        <f>+C4-H18</f>
        <v>0</v>
      </c>
    </row>
  </sheetData>
  <mergeCells count="19">
    <mergeCell ref="B11:C11"/>
    <mergeCell ref="B12:C12"/>
    <mergeCell ref="B15:C15"/>
    <mergeCell ref="B16:C16"/>
    <mergeCell ref="B6:C6"/>
    <mergeCell ref="B7:C7"/>
    <mergeCell ref="B8:C8"/>
    <mergeCell ref="B9:C9"/>
    <mergeCell ref="B10:C10"/>
    <mergeCell ref="A2:H2"/>
    <mergeCell ref="E3:H3"/>
    <mergeCell ref="D3:D4"/>
    <mergeCell ref="A3:C3"/>
    <mergeCell ref="B5:C5"/>
    <mergeCell ref="B17:C17"/>
    <mergeCell ref="B13:C13"/>
    <mergeCell ref="B14:C14"/>
    <mergeCell ref="A20:D20"/>
    <mergeCell ref="A18:B18"/>
  </mergeCells>
  <pageMargins left="0.70866141732283472" right="0.70866141732283472" top="0.40909090909090912" bottom="0.55118110236220474" header="0.31496062992125984" footer="0.31496062992125984"/>
  <pageSetup paperSize="9" orientation="landscape" r:id="rId1"/>
  <headerFooter>
    <oddFooter>&amp;Ldok. nr. 37672-16&amp;Csag. nr. 16-3067&amp;R&amp;P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E9" sqref="E9"/>
    </sheetView>
  </sheetViews>
  <sheetFormatPr defaultColWidth="8.5703125" defaultRowHeight="15" x14ac:dyDescent="0.25"/>
  <cols>
    <col min="1" max="1" width="8.5703125" style="10" customWidth="1"/>
    <col min="2" max="2" width="39.5703125" style="10" customWidth="1"/>
    <col min="3" max="3" width="12.5703125" style="10" customWidth="1"/>
    <col min="4" max="4" width="12.85546875" style="10" customWidth="1"/>
    <col min="5" max="8" width="13.5703125" style="10" customWidth="1"/>
    <col min="9" max="16384" width="8.5703125" style="10"/>
  </cols>
  <sheetData>
    <row r="1" spans="1:8" ht="12" customHeight="1" thickBot="1" x14ac:dyDescent="0.3">
      <c r="G1" s="10" t="str">
        <f>+Totaloversigt!E1</f>
        <v>revideret den:</v>
      </c>
      <c r="H1" s="10" t="str">
        <f>+Totaloversigt!F1</f>
        <v>21. juni 2016</v>
      </c>
    </row>
    <row r="2" spans="1:8" ht="39" customHeight="1" thickBot="1" x14ac:dyDescent="0.3">
      <c r="A2" s="73" t="s">
        <v>20</v>
      </c>
      <c r="B2" s="74"/>
      <c r="C2" s="74"/>
      <c r="D2" s="74"/>
      <c r="E2" s="74"/>
      <c r="F2" s="74"/>
      <c r="G2" s="74"/>
      <c r="H2" s="75"/>
    </row>
    <row r="3" spans="1:8" ht="28.35" customHeight="1" thickBot="1" x14ac:dyDescent="0.35">
      <c r="A3" s="80" t="s">
        <v>17</v>
      </c>
      <c r="B3" s="57"/>
      <c r="C3" s="81"/>
      <c r="D3" s="78" t="s">
        <v>7</v>
      </c>
      <c r="E3" s="76" t="s">
        <v>8</v>
      </c>
      <c r="F3" s="77"/>
      <c r="G3" s="77"/>
      <c r="H3" s="77"/>
    </row>
    <row r="4" spans="1:8" ht="37.35" customHeight="1" thickBot="1" x14ac:dyDescent="0.35">
      <c r="A4" s="24" t="s">
        <v>10</v>
      </c>
      <c r="B4" s="25" t="s">
        <v>18</v>
      </c>
      <c r="C4" s="28">
        <v>9590000</v>
      </c>
      <c r="D4" s="79"/>
      <c r="E4" s="23">
        <v>2017</v>
      </c>
      <c r="F4" s="23">
        <v>2018</v>
      </c>
      <c r="G4" s="23">
        <v>2019</v>
      </c>
      <c r="H4" s="23">
        <v>2020</v>
      </c>
    </row>
    <row r="5" spans="1:8" ht="21" customHeight="1" x14ac:dyDescent="0.3">
      <c r="A5" s="12" t="s">
        <v>98</v>
      </c>
      <c r="B5" s="82" t="s">
        <v>107</v>
      </c>
      <c r="C5" s="83"/>
      <c r="D5" s="11" t="s">
        <v>108</v>
      </c>
      <c r="E5" s="16">
        <v>1000000</v>
      </c>
      <c r="F5" s="16">
        <v>1000000</v>
      </c>
      <c r="G5" s="16">
        <v>1000000</v>
      </c>
      <c r="H5" s="16">
        <v>1000000</v>
      </c>
    </row>
    <row r="6" spans="1:8" ht="21" customHeight="1" x14ac:dyDescent="0.3">
      <c r="A6" s="12" t="s">
        <v>99</v>
      </c>
      <c r="B6" s="71" t="s">
        <v>109</v>
      </c>
      <c r="C6" s="72"/>
      <c r="D6" s="9" t="s">
        <v>110</v>
      </c>
      <c r="E6" s="1">
        <v>400000</v>
      </c>
      <c r="F6" s="1">
        <v>400000</v>
      </c>
      <c r="G6" s="1">
        <v>400000</v>
      </c>
      <c r="H6" s="1">
        <v>400000</v>
      </c>
    </row>
    <row r="7" spans="1:8" ht="21" customHeight="1" x14ac:dyDescent="0.3">
      <c r="A7" s="12" t="s">
        <v>100</v>
      </c>
      <c r="B7" s="71" t="s">
        <v>111</v>
      </c>
      <c r="C7" s="72"/>
      <c r="D7" s="9" t="s">
        <v>112</v>
      </c>
      <c r="E7" s="1">
        <v>400000</v>
      </c>
      <c r="F7" s="1">
        <v>400000</v>
      </c>
      <c r="G7" s="1">
        <v>400000</v>
      </c>
      <c r="H7" s="1">
        <v>400000</v>
      </c>
    </row>
    <row r="8" spans="1:8" ht="21" customHeight="1" x14ac:dyDescent="0.3">
      <c r="A8" s="12" t="s">
        <v>101</v>
      </c>
      <c r="B8" s="71" t="s">
        <v>113</v>
      </c>
      <c r="C8" s="72"/>
      <c r="D8" s="9" t="s">
        <v>114</v>
      </c>
      <c r="E8" s="1">
        <v>100000</v>
      </c>
      <c r="F8" s="1">
        <v>100000</v>
      </c>
      <c r="G8" s="1">
        <v>100000</v>
      </c>
      <c r="H8" s="1">
        <v>100000</v>
      </c>
    </row>
    <row r="9" spans="1:8" ht="21" customHeight="1" x14ac:dyDescent="0.3">
      <c r="A9" s="12" t="s">
        <v>102</v>
      </c>
      <c r="B9" s="71" t="s">
        <v>115</v>
      </c>
      <c r="C9" s="72"/>
      <c r="D9" s="9" t="s">
        <v>116</v>
      </c>
      <c r="E9" s="1">
        <v>225000</v>
      </c>
      <c r="F9" s="1">
        <v>225000</v>
      </c>
      <c r="G9" s="1">
        <v>225000</v>
      </c>
      <c r="H9" s="1">
        <v>225000</v>
      </c>
    </row>
    <row r="10" spans="1:8" ht="21" customHeight="1" x14ac:dyDescent="0.3">
      <c r="A10" s="12" t="s">
        <v>103</v>
      </c>
      <c r="B10" s="71" t="s">
        <v>117</v>
      </c>
      <c r="C10" s="72"/>
      <c r="D10" s="9" t="s">
        <v>118</v>
      </c>
      <c r="E10" s="1">
        <v>225000</v>
      </c>
      <c r="F10" s="1">
        <v>225000</v>
      </c>
      <c r="G10" s="1">
        <v>225000</v>
      </c>
      <c r="H10" s="1">
        <v>225000</v>
      </c>
    </row>
    <row r="11" spans="1:8" ht="21" customHeight="1" x14ac:dyDescent="0.3">
      <c r="A11" s="12" t="s">
        <v>104</v>
      </c>
      <c r="B11" s="71" t="s">
        <v>119</v>
      </c>
      <c r="C11" s="72"/>
      <c r="D11" s="9" t="s">
        <v>139</v>
      </c>
      <c r="E11" s="1">
        <v>375000</v>
      </c>
      <c r="F11" s="1">
        <v>375000</v>
      </c>
      <c r="G11" s="1">
        <v>375000</v>
      </c>
      <c r="H11" s="1">
        <v>375000</v>
      </c>
    </row>
    <row r="12" spans="1:8" ht="21" customHeight="1" x14ac:dyDescent="0.3">
      <c r="A12" s="12" t="s">
        <v>105</v>
      </c>
      <c r="B12" s="69" t="s">
        <v>120</v>
      </c>
      <c r="C12" s="70"/>
      <c r="D12" s="17" t="s">
        <v>140</v>
      </c>
      <c r="E12" s="16">
        <v>400000</v>
      </c>
      <c r="F12" s="16">
        <v>400000</v>
      </c>
      <c r="G12" s="16">
        <v>400000</v>
      </c>
      <c r="H12" s="16">
        <v>400000</v>
      </c>
    </row>
    <row r="13" spans="1:8" ht="21" customHeight="1" x14ac:dyDescent="0.3">
      <c r="A13" s="12" t="s">
        <v>106</v>
      </c>
      <c r="B13" s="69" t="s">
        <v>121</v>
      </c>
      <c r="C13" s="70"/>
      <c r="D13" s="17" t="s">
        <v>141</v>
      </c>
      <c r="E13" s="16">
        <v>7875000</v>
      </c>
      <c r="F13" s="16">
        <v>7875000</v>
      </c>
      <c r="G13" s="16">
        <v>7875000</v>
      </c>
      <c r="H13" s="16">
        <v>7875000</v>
      </c>
    </row>
    <row r="14" spans="1:8" ht="21" customHeight="1" x14ac:dyDescent="0.3">
      <c r="A14" s="12"/>
      <c r="B14" s="69" t="s">
        <v>122</v>
      </c>
      <c r="C14" s="70"/>
      <c r="D14" s="15" t="s">
        <v>123</v>
      </c>
      <c r="E14" s="16">
        <v>-1344000</v>
      </c>
      <c r="F14" s="16">
        <v>-1344000</v>
      </c>
      <c r="G14" s="16">
        <v>-1344000</v>
      </c>
      <c r="H14" s="16">
        <v>-1344000</v>
      </c>
    </row>
    <row r="15" spans="1:8" ht="21" customHeight="1" x14ac:dyDescent="0.3">
      <c r="A15" s="12"/>
      <c r="B15" s="69"/>
      <c r="C15" s="70"/>
      <c r="D15" s="15"/>
      <c r="E15" s="16"/>
      <c r="F15" s="16"/>
      <c r="G15" s="16"/>
      <c r="H15" s="16"/>
    </row>
    <row r="16" spans="1:8" ht="21" customHeight="1" x14ac:dyDescent="0.3">
      <c r="A16" s="12"/>
      <c r="B16" s="84"/>
      <c r="C16" s="70"/>
      <c r="D16" s="17"/>
      <c r="E16" s="16"/>
      <c r="F16" s="16"/>
      <c r="G16" s="16"/>
      <c r="H16" s="16"/>
    </row>
    <row r="17" spans="1:8" ht="21" customHeight="1" thickBot="1" x14ac:dyDescent="0.35">
      <c r="A17" s="14"/>
      <c r="B17" s="91"/>
      <c r="C17" s="92"/>
      <c r="D17" s="8"/>
      <c r="E17" s="13"/>
      <c r="F17" s="13"/>
      <c r="G17" s="13"/>
      <c r="H17" s="13"/>
    </row>
    <row r="18" spans="1:8" ht="26.85" customHeight="1" thickBot="1" x14ac:dyDescent="0.35">
      <c r="A18" s="87" t="s">
        <v>6</v>
      </c>
      <c r="B18" s="88"/>
      <c r="C18" s="26"/>
      <c r="D18" s="7"/>
      <c r="E18" s="3">
        <f>SUM(E5:E17)</f>
        <v>9656000</v>
      </c>
      <c r="F18" s="3">
        <f>SUM(F5:F17)</f>
        <v>9656000</v>
      </c>
      <c r="G18" s="3">
        <f>SUM(G5:G17)</f>
        <v>9656000</v>
      </c>
      <c r="H18" s="3">
        <f>SUM(H5:H17)</f>
        <v>9656000</v>
      </c>
    </row>
    <row r="19" spans="1:8" ht="15.75" thickBot="1" x14ac:dyDescent="0.3"/>
    <row r="20" spans="1:8" ht="26.25" customHeight="1" thickBot="1" x14ac:dyDescent="0.35">
      <c r="A20" s="85" t="s">
        <v>143</v>
      </c>
      <c r="B20" s="86"/>
      <c r="C20" s="86"/>
      <c r="D20" s="49"/>
      <c r="E20" s="27">
        <f>+C4-E18</f>
        <v>-66000</v>
      </c>
      <c r="F20" s="27">
        <f>+C4-F18</f>
        <v>-66000</v>
      </c>
      <c r="G20" s="27">
        <f>+C4-G18</f>
        <v>-66000</v>
      </c>
      <c r="H20" s="27">
        <f>+C4-H18</f>
        <v>-66000</v>
      </c>
    </row>
  </sheetData>
  <mergeCells count="19">
    <mergeCell ref="B6:C6"/>
    <mergeCell ref="B7:C7"/>
    <mergeCell ref="A2:H2"/>
    <mergeCell ref="A3:C3"/>
    <mergeCell ref="D3:D4"/>
    <mergeCell ref="E3:H3"/>
    <mergeCell ref="B5:C5"/>
    <mergeCell ref="B8:C8"/>
    <mergeCell ref="B9:C9"/>
    <mergeCell ref="B10:C10"/>
    <mergeCell ref="B11:C11"/>
    <mergeCell ref="B12:C12"/>
    <mergeCell ref="A20:D20"/>
    <mergeCell ref="B13:C13"/>
    <mergeCell ref="B14:C14"/>
    <mergeCell ref="B15:C15"/>
    <mergeCell ref="B16:C16"/>
    <mergeCell ref="B17:C17"/>
    <mergeCell ref="A18:B18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37672-16&amp;Csag. nr. 16-3067&amp;R&amp;P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D11" sqref="D11:D13"/>
    </sheetView>
  </sheetViews>
  <sheetFormatPr defaultColWidth="8.5703125" defaultRowHeight="15" x14ac:dyDescent="0.25"/>
  <cols>
    <col min="1" max="1" width="8.5703125" style="10" customWidth="1"/>
    <col min="2" max="2" width="39.5703125" style="10" customWidth="1"/>
    <col min="3" max="3" width="12.5703125" style="10" customWidth="1"/>
    <col min="4" max="4" width="12.85546875" style="10" customWidth="1"/>
    <col min="5" max="8" width="13.5703125" style="10" customWidth="1"/>
    <col min="9" max="16384" width="8.5703125" style="10"/>
  </cols>
  <sheetData>
    <row r="1" spans="1:8" ht="12" customHeight="1" thickBot="1" x14ac:dyDescent="0.3">
      <c r="G1" s="10" t="str">
        <f>+Totaloversigt!E1</f>
        <v>revideret den:</v>
      </c>
      <c r="H1" s="10" t="str">
        <f>+Totaloversigt!F1</f>
        <v>21. juni 2016</v>
      </c>
    </row>
    <row r="2" spans="1:8" ht="39" customHeight="1" thickBot="1" x14ac:dyDescent="0.3">
      <c r="A2" s="73" t="s">
        <v>20</v>
      </c>
      <c r="B2" s="74"/>
      <c r="C2" s="74"/>
      <c r="D2" s="74"/>
      <c r="E2" s="74"/>
      <c r="F2" s="74"/>
      <c r="G2" s="74"/>
      <c r="H2" s="75"/>
    </row>
    <row r="3" spans="1:8" ht="28.35" customHeight="1" thickBot="1" x14ac:dyDescent="0.35">
      <c r="A3" s="80" t="s">
        <v>12</v>
      </c>
      <c r="B3" s="57"/>
      <c r="C3" s="81"/>
      <c r="D3" s="78" t="s">
        <v>7</v>
      </c>
      <c r="E3" s="76" t="s">
        <v>8</v>
      </c>
      <c r="F3" s="77"/>
      <c r="G3" s="77"/>
      <c r="H3" s="77"/>
    </row>
    <row r="4" spans="1:8" ht="37.35" customHeight="1" thickBot="1" x14ac:dyDescent="0.35">
      <c r="A4" s="24" t="s">
        <v>10</v>
      </c>
      <c r="B4" s="25" t="s">
        <v>18</v>
      </c>
      <c r="C4" s="28">
        <v>870000</v>
      </c>
      <c r="D4" s="79"/>
      <c r="E4" s="23">
        <v>2017</v>
      </c>
      <c r="F4" s="23">
        <v>2018</v>
      </c>
      <c r="G4" s="23">
        <v>2019</v>
      </c>
      <c r="H4" s="23">
        <v>2020</v>
      </c>
    </row>
    <row r="5" spans="1:8" ht="21" customHeight="1" x14ac:dyDescent="0.3">
      <c r="A5" s="12" t="s">
        <v>124</v>
      </c>
      <c r="B5" s="71" t="s">
        <v>70</v>
      </c>
      <c r="C5" s="72"/>
      <c r="D5" s="9" t="s">
        <v>71</v>
      </c>
      <c r="E5" s="1">
        <v>542000</v>
      </c>
      <c r="F5" s="1">
        <v>542000</v>
      </c>
      <c r="G5" s="1">
        <v>542000</v>
      </c>
      <c r="H5" s="1">
        <v>542000</v>
      </c>
    </row>
    <row r="6" spans="1:8" ht="21" customHeight="1" x14ac:dyDescent="0.3">
      <c r="A6" s="12" t="s">
        <v>125</v>
      </c>
      <c r="B6" s="71" t="s">
        <v>72</v>
      </c>
      <c r="C6" s="72"/>
      <c r="D6" s="9" t="s">
        <v>73</v>
      </c>
      <c r="E6" s="1">
        <v>328000</v>
      </c>
      <c r="F6" s="1">
        <v>328000</v>
      </c>
      <c r="G6" s="1">
        <v>328000</v>
      </c>
      <c r="H6" s="1">
        <v>328000</v>
      </c>
    </row>
    <row r="7" spans="1:8" ht="21" customHeight="1" x14ac:dyDescent="0.3">
      <c r="A7" s="12"/>
      <c r="B7" s="71"/>
      <c r="C7" s="72"/>
      <c r="D7" s="9"/>
      <c r="E7" s="1"/>
      <c r="F7" s="1"/>
      <c r="G7" s="1"/>
      <c r="H7" s="1"/>
    </row>
    <row r="8" spans="1:8" ht="21" customHeight="1" x14ac:dyDescent="0.3">
      <c r="A8" s="12"/>
      <c r="B8" s="71"/>
      <c r="C8" s="72"/>
      <c r="D8" s="9"/>
      <c r="E8" s="1"/>
      <c r="F8" s="1"/>
      <c r="G8" s="1"/>
      <c r="H8" s="1"/>
    </row>
    <row r="9" spans="1:8" ht="21" customHeight="1" x14ac:dyDescent="0.3">
      <c r="A9" s="12"/>
      <c r="B9" s="71"/>
      <c r="C9" s="72"/>
      <c r="D9" s="9"/>
      <c r="E9" s="1"/>
      <c r="F9" s="1"/>
      <c r="G9" s="1"/>
      <c r="H9" s="1"/>
    </row>
    <row r="10" spans="1:8" ht="21" customHeight="1" x14ac:dyDescent="0.3">
      <c r="A10" s="12"/>
      <c r="B10" s="71"/>
      <c r="C10" s="72"/>
      <c r="D10" s="9"/>
      <c r="E10" s="1"/>
      <c r="F10" s="1"/>
      <c r="G10" s="1"/>
      <c r="H10" s="1"/>
    </row>
    <row r="11" spans="1:8" ht="21" customHeight="1" x14ac:dyDescent="0.3">
      <c r="A11" s="12"/>
      <c r="B11" s="69"/>
      <c r="C11" s="70"/>
      <c r="D11" s="17"/>
      <c r="E11" s="16"/>
      <c r="F11" s="16"/>
      <c r="G11" s="16"/>
      <c r="H11" s="16"/>
    </row>
    <row r="12" spans="1:8" ht="21" customHeight="1" x14ac:dyDescent="0.3">
      <c r="A12" s="12"/>
      <c r="B12" s="69"/>
      <c r="C12" s="70"/>
      <c r="D12" s="17"/>
      <c r="E12" s="16"/>
      <c r="F12" s="16"/>
      <c r="G12" s="16"/>
      <c r="H12" s="16"/>
    </row>
    <row r="13" spans="1:8" ht="21" customHeight="1" x14ac:dyDescent="0.3">
      <c r="A13" s="12"/>
      <c r="B13" s="69"/>
      <c r="C13" s="70"/>
      <c r="D13" s="15"/>
      <c r="E13" s="16"/>
      <c r="F13" s="16"/>
      <c r="G13" s="16"/>
      <c r="H13" s="16"/>
    </row>
    <row r="14" spans="1:8" ht="21" customHeight="1" x14ac:dyDescent="0.3">
      <c r="A14" s="12"/>
      <c r="B14" s="69"/>
      <c r="C14" s="70"/>
      <c r="D14" s="15"/>
      <c r="E14" s="16"/>
      <c r="F14" s="16"/>
      <c r="G14" s="16"/>
      <c r="H14" s="16"/>
    </row>
    <row r="15" spans="1:8" ht="21" customHeight="1" x14ac:dyDescent="0.3">
      <c r="A15" s="12"/>
      <c r="B15" s="84"/>
      <c r="C15" s="70"/>
      <c r="D15" s="17"/>
      <c r="E15" s="16"/>
      <c r="F15" s="16"/>
      <c r="G15" s="16"/>
      <c r="H15" s="16"/>
    </row>
    <row r="16" spans="1:8" ht="21" customHeight="1" thickBot="1" x14ac:dyDescent="0.35">
      <c r="A16" s="14"/>
      <c r="B16" s="91"/>
      <c r="C16" s="92"/>
      <c r="D16" s="8"/>
      <c r="E16" s="13"/>
      <c r="F16" s="13"/>
      <c r="G16" s="13"/>
      <c r="H16" s="13"/>
    </row>
    <row r="17" spans="1:8" ht="26.85" customHeight="1" thickBot="1" x14ac:dyDescent="0.35">
      <c r="A17" s="87" t="s">
        <v>6</v>
      </c>
      <c r="B17" s="88"/>
      <c r="C17" s="26"/>
      <c r="D17" s="7"/>
      <c r="E17" s="3">
        <f>SUM(E5:E16)</f>
        <v>870000</v>
      </c>
      <c r="F17" s="3">
        <f>SUM(F5:F16)</f>
        <v>870000</v>
      </c>
      <c r="G17" s="3">
        <f>SUM(G5:G16)</f>
        <v>870000</v>
      </c>
      <c r="H17" s="3">
        <f>SUM(H5:H16)</f>
        <v>870000</v>
      </c>
    </row>
    <row r="18" spans="1:8" ht="15.75" thickBot="1" x14ac:dyDescent="0.3"/>
    <row r="19" spans="1:8" ht="26.25" customHeight="1" thickBot="1" x14ac:dyDescent="0.35">
      <c r="A19" s="85" t="s">
        <v>13</v>
      </c>
      <c r="B19" s="86"/>
      <c r="C19" s="86"/>
      <c r="D19" s="49"/>
      <c r="E19" s="27">
        <f>+C4-E17</f>
        <v>0</v>
      </c>
      <c r="F19" s="27">
        <f>+C4-F17</f>
        <v>0</v>
      </c>
      <c r="G19" s="27">
        <f>+C4-G17</f>
        <v>0</v>
      </c>
      <c r="H19" s="27">
        <f>+C4-H17</f>
        <v>0</v>
      </c>
    </row>
  </sheetData>
  <mergeCells count="18">
    <mergeCell ref="B11:C11"/>
    <mergeCell ref="A2:H2"/>
    <mergeCell ref="A3:C3"/>
    <mergeCell ref="D3:D4"/>
    <mergeCell ref="E3:H3"/>
    <mergeCell ref="B5:C5"/>
    <mergeCell ref="B6:C6"/>
    <mergeCell ref="B7:C7"/>
    <mergeCell ref="B8:C8"/>
    <mergeCell ref="B9:C9"/>
    <mergeCell ref="B10:C10"/>
    <mergeCell ref="A19:D19"/>
    <mergeCell ref="B12:C12"/>
    <mergeCell ref="B13:C13"/>
    <mergeCell ref="B14:C14"/>
    <mergeCell ref="B15:C15"/>
    <mergeCell ref="B16:C16"/>
    <mergeCell ref="A17:B17"/>
  </mergeCells>
  <pageMargins left="0.70866141732283472" right="0.70866141732283472" top="0.42727272727272725" bottom="0.55118110236220474" header="0.31496062992125984" footer="0.31496062992125984"/>
  <pageSetup paperSize="9" orientation="landscape" r:id="rId1"/>
  <headerFooter>
    <oddFooter>&amp;Ldok. nr. 37672-16&amp;Csag. nr. 16-3067&amp;R&amp;P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7" zoomScale="130" zoomScaleNormal="130" workbookViewId="0">
      <selection activeCell="A8" sqref="A8:XFD8"/>
    </sheetView>
  </sheetViews>
  <sheetFormatPr defaultColWidth="8.5703125" defaultRowHeight="15" x14ac:dyDescent="0.25"/>
  <cols>
    <col min="1" max="1" width="8.5703125" style="10" customWidth="1"/>
    <col min="2" max="2" width="39.5703125" style="10" customWidth="1"/>
    <col min="3" max="3" width="14.140625" style="10" customWidth="1"/>
    <col min="4" max="4" width="12.85546875" style="10" customWidth="1"/>
    <col min="5" max="8" width="13.5703125" style="10" customWidth="1"/>
    <col min="9" max="16384" width="8.5703125" style="10"/>
  </cols>
  <sheetData>
    <row r="1" spans="1:8" ht="12" customHeight="1" thickBot="1" x14ac:dyDescent="0.3">
      <c r="G1" s="10" t="str">
        <f>+Totaloversigt!E1</f>
        <v>revideret den:</v>
      </c>
      <c r="H1" s="10" t="str">
        <f>+Totaloversigt!F1</f>
        <v>21. juni 2016</v>
      </c>
    </row>
    <row r="2" spans="1:8" ht="39" customHeight="1" thickBot="1" x14ac:dyDescent="0.3">
      <c r="A2" s="73" t="s">
        <v>20</v>
      </c>
      <c r="B2" s="74"/>
      <c r="C2" s="74"/>
      <c r="D2" s="74"/>
      <c r="E2" s="74"/>
      <c r="F2" s="74"/>
      <c r="G2" s="74"/>
      <c r="H2" s="75"/>
    </row>
    <row r="3" spans="1:8" ht="28.35" customHeight="1" thickBot="1" x14ac:dyDescent="0.35">
      <c r="A3" s="80" t="s">
        <v>15</v>
      </c>
      <c r="B3" s="57"/>
      <c r="C3" s="81"/>
      <c r="D3" s="78" t="s">
        <v>7</v>
      </c>
      <c r="E3" s="76" t="s">
        <v>8</v>
      </c>
      <c r="F3" s="77"/>
      <c r="G3" s="77"/>
      <c r="H3" s="77"/>
    </row>
    <row r="4" spans="1:8" ht="37.35" customHeight="1" thickBot="1" x14ac:dyDescent="0.35">
      <c r="A4" s="24" t="s">
        <v>10</v>
      </c>
      <c r="B4" s="25" t="s">
        <v>18</v>
      </c>
      <c r="C4" s="28">
        <v>7040000</v>
      </c>
      <c r="D4" s="79"/>
      <c r="E4" s="23">
        <v>2017</v>
      </c>
      <c r="F4" s="23">
        <v>2018</v>
      </c>
      <c r="G4" s="23">
        <v>2019</v>
      </c>
      <c r="H4" s="23">
        <v>2020</v>
      </c>
    </row>
    <row r="5" spans="1:8" ht="21" customHeight="1" x14ac:dyDescent="0.3">
      <c r="A5" s="12" t="s">
        <v>74</v>
      </c>
      <c r="B5" s="82" t="s">
        <v>75</v>
      </c>
      <c r="C5" s="83"/>
      <c r="D5" s="11" t="s">
        <v>76</v>
      </c>
      <c r="E5" s="40">
        <v>75000</v>
      </c>
      <c r="F5" s="40">
        <v>75000</v>
      </c>
      <c r="G5" s="40">
        <v>75000</v>
      </c>
      <c r="H5" s="40">
        <v>75000</v>
      </c>
    </row>
    <row r="6" spans="1:8" ht="34.5" customHeight="1" x14ac:dyDescent="0.3">
      <c r="A6" s="12" t="s">
        <v>77</v>
      </c>
      <c r="B6" s="69" t="s">
        <v>78</v>
      </c>
      <c r="C6" s="72"/>
      <c r="D6" s="11" t="s">
        <v>79</v>
      </c>
      <c r="E6" s="41">
        <v>130000</v>
      </c>
      <c r="F6" s="41">
        <v>130000</v>
      </c>
      <c r="G6" s="41">
        <v>130000</v>
      </c>
      <c r="H6" s="41">
        <v>130000</v>
      </c>
    </row>
    <row r="7" spans="1:8" ht="21" customHeight="1" x14ac:dyDescent="0.3">
      <c r="A7" s="12" t="s">
        <v>80</v>
      </c>
      <c r="B7" s="69" t="s">
        <v>81</v>
      </c>
      <c r="C7" s="72"/>
      <c r="D7" s="9" t="s">
        <v>84</v>
      </c>
      <c r="E7" s="41">
        <v>740000</v>
      </c>
      <c r="F7" s="41">
        <v>740000</v>
      </c>
      <c r="G7" s="41">
        <v>740000</v>
      </c>
      <c r="H7" s="41">
        <v>740000</v>
      </c>
    </row>
    <row r="8" spans="1:8" ht="21" customHeight="1" x14ac:dyDescent="0.3">
      <c r="A8" s="12" t="s">
        <v>83</v>
      </c>
      <c r="B8" s="71" t="s">
        <v>85</v>
      </c>
      <c r="C8" s="72"/>
      <c r="D8" s="9" t="s">
        <v>82</v>
      </c>
      <c r="E8" s="41">
        <v>1335000</v>
      </c>
      <c r="F8" s="41">
        <v>1335000</v>
      </c>
      <c r="G8" s="41">
        <v>1335000</v>
      </c>
      <c r="H8" s="41">
        <v>1335000</v>
      </c>
    </row>
    <row r="9" spans="1:8" ht="21" customHeight="1" x14ac:dyDescent="0.3">
      <c r="A9" s="12" t="s">
        <v>86</v>
      </c>
      <c r="B9" s="71" t="s">
        <v>87</v>
      </c>
      <c r="C9" s="72"/>
      <c r="D9" s="9" t="s">
        <v>88</v>
      </c>
      <c r="E9" s="41">
        <v>340000</v>
      </c>
      <c r="F9" s="41">
        <v>340000</v>
      </c>
      <c r="G9" s="41">
        <v>340000</v>
      </c>
      <c r="H9" s="41">
        <v>340000</v>
      </c>
    </row>
    <row r="10" spans="1:8" ht="34.5" customHeight="1" x14ac:dyDescent="0.3">
      <c r="A10" s="12" t="s">
        <v>89</v>
      </c>
      <c r="B10" s="69" t="s">
        <v>90</v>
      </c>
      <c r="C10" s="70"/>
      <c r="D10" s="9" t="s">
        <v>91</v>
      </c>
      <c r="E10" s="41">
        <v>120000</v>
      </c>
      <c r="F10" s="41">
        <v>120000</v>
      </c>
      <c r="G10" s="41">
        <v>120000</v>
      </c>
      <c r="H10" s="41">
        <v>120000</v>
      </c>
    </row>
    <row r="11" spans="1:8" ht="34.5" customHeight="1" x14ac:dyDescent="0.3">
      <c r="A11" s="12" t="s">
        <v>92</v>
      </c>
      <c r="B11" s="69" t="s">
        <v>95</v>
      </c>
      <c r="C11" s="70"/>
      <c r="D11" s="9" t="s">
        <v>134</v>
      </c>
      <c r="E11" s="41">
        <v>1500000</v>
      </c>
      <c r="F11" s="41">
        <v>1500000</v>
      </c>
      <c r="G11" s="41">
        <v>1500000</v>
      </c>
      <c r="H11" s="41">
        <v>1500000</v>
      </c>
    </row>
    <row r="12" spans="1:8" ht="34.5" customHeight="1" x14ac:dyDescent="0.3">
      <c r="A12" s="12" t="s">
        <v>93</v>
      </c>
      <c r="B12" s="69" t="s">
        <v>94</v>
      </c>
      <c r="C12" s="70"/>
      <c r="D12" s="9" t="s">
        <v>135</v>
      </c>
      <c r="E12" s="41">
        <v>2000000</v>
      </c>
      <c r="F12" s="41">
        <v>2000000</v>
      </c>
      <c r="G12" s="41">
        <v>2000000</v>
      </c>
      <c r="H12" s="41">
        <v>2000000</v>
      </c>
    </row>
    <row r="13" spans="1:8" ht="51.75" customHeight="1" thickBot="1" x14ac:dyDescent="0.35">
      <c r="A13" s="12" t="s">
        <v>96</v>
      </c>
      <c r="B13" s="69" t="s">
        <v>97</v>
      </c>
      <c r="C13" s="70"/>
      <c r="D13" s="9" t="s">
        <v>136</v>
      </c>
      <c r="E13" s="41">
        <v>800000</v>
      </c>
      <c r="F13" s="41">
        <v>800000</v>
      </c>
      <c r="G13" s="41">
        <v>800000</v>
      </c>
      <c r="H13" s="41">
        <v>800000</v>
      </c>
    </row>
    <row r="14" spans="1:8" ht="26.85" customHeight="1" thickBot="1" x14ac:dyDescent="0.35">
      <c r="A14" s="87" t="s">
        <v>6</v>
      </c>
      <c r="B14" s="88"/>
      <c r="C14" s="26"/>
      <c r="D14" s="7"/>
      <c r="E14" s="3">
        <f>SUM(E5:E13)</f>
        <v>7040000</v>
      </c>
      <c r="F14" s="3">
        <f>SUM(F5:F13)</f>
        <v>7040000</v>
      </c>
      <c r="G14" s="3">
        <f>SUM(G5:G13)</f>
        <v>7040000</v>
      </c>
      <c r="H14" s="3">
        <f>SUM(H5:H13)</f>
        <v>7040000</v>
      </c>
    </row>
    <row r="15" spans="1:8" ht="15.75" thickBot="1" x14ac:dyDescent="0.3"/>
    <row r="16" spans="1:8" ht="26.25" customHeight="1" thickBot="1" x14ac:dyDescent="0.35">
      <c r="A16" s="85" t="s">
        <v>13</v>
      </c>
      <c r="B16" s="86"/>
      <c r="C16" s="86"/>
      <c r="D16" s="49"/>
      <c r="E16" s="27">
        <f>+C4-E14</f>
        <v>0</v>
      </c>
      <c r="F16" s="27">
        <f>+C4-F14</f>
        <v>0</v>
      </c>
      <c r="G16" s="27">
        <f>+C4-G14</f>
        <v>0</v>
      </c>
      <c r="H16" s="27">
        <f>+C4-H14</f>
        <v>0</v>
      </c>
    </row>
  </sheetData>
  <mergeCells count="15">
    <mergeCell ref="A2:H2"/>
    <mergeCell ref="A3:C3"/>
    <mergeCell ref="D3:D4"/>
    <mergeCell ref="E3:H3"/>
    <mergeCell ref="A16:D16"/>
    <mergeCell ref="B13:C13"/>
    <mergeCell ref="A14:B14"/>
    <mergeCell ref="B5:C5"/>
    <mergeCell ref="B8:C8"/>
    <mergeCell ref="B9:C9"/>
    <mergeCell ref="B12:C12"/>
    <mergeCell ref="B6:C6"/>
    <mergeCell ref="B7:C7"/>
    <mergeCell ref="B10:C10"/>
    <mergeCell ref="B11:C11"/>
  </mergeCells>
  <pageMargins left="0.70866141732283472" right="0.70866141732283472" top="0.42727272727272725" bottom="0.70909090909090911" header="0.31496062992125984" footer="0.31496062992125984"/>
  <pageSetup paperSize="9" fitToWidth="0" orientation="landscape" r:id="rId1"/>
  <headerFooter>
    <oddFooter>&amp;Ldok. nr. 37672-16&amp;Csag. nr. 16-3067&amp;R&amp;P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activeCell="D11" sqref="D11"/>
    </sheetView>
  </sheetViews>
  <sheetFormatPr defaultColWidth="8.5703125" defaultRowHeight="15" x14ac:dyDescent="0.25"/>
  <cols>
    <col min="1" max="1" width="8.5703125" style="10" customWidth="1"/>
    <col min="2" max="2" width="36.5703125" style="10" customWidth="1"/>
    <col min="3" max="3" width="15.85546875" style="10" customWidth="1"/>
    <col min="4" max="4" width="12.85546875" style="10" customWidth="1"/>
    <col min="5" max="8" width="13.5703125" style="10" customWidth="1"/>
    <col min="9" max="16384" width="8.5703125" style="10"/>
  </cols>
  <sheetData>
    <row r="1" spans="1:8" ht="12" customHeight="1" thickBot="1" x14ac:dyDescent="0.3">
      <c r="G1" s="10" t="str">
        <f>+Totaloversigt!E1</f>
        <v>revideret den:</v>
      </c>
      <c r="H1" s="10" t="str">
        <f>+Totaloversigt!F1</f>
        <v>21. juni 2016</v>
      </c>
    </row>
    <row r="2" spans="1:8" ht="39" customHeight="1" thickBot="1" x14ac:dyDescent="0.3">
      <c r="A2" s="73" t="s">
        <v>20</v>
      </c>
      <c r="B2" s="74"/>
      <c r="C2" s="74"/>
      <c r="D2" s="74"/>
      <c r="E2" s="74"/>
      <c r="F2" s="74"/>
      <c r="G2" s="74"/>
      <c r="H2" s="75"/>
    </row>
    <row r="3" spans="1:8" ht="28.35" customHeight="1" thickBot="1" x14ac:dyDescent="0.35">
      <c r="A3" s="80" t="s">
        <v>14</v>
      </c>
      <c r="B3" s="57"/>
      <c r="C3" s="81"/>
      <c r="D3" s="78" t="s">
        <v>7</v>
      </c>
      <c r="E3" s="76" t="s">
        <v>8</v>
      </c>
      <c r="F3" s="77"/>
      <c r="G3" s="77"/>
      <c r="H3" s="77"/>
    </row>
    <row r="4" spans="1:8" ht="37.35" customHeight="1" thickBot="1" x14ac:dyDescent="0.35">
      <c r="A4" s="24" t="s">
        <v>10</v>
      </c>
      <c r="B4" s="25" t="s">
        <v>18</v>
      </c>
      <c r="C4" s="28">
        <f>90000+3000000</f>
        <v>3090000</v>
      </c>
      <c r="D4" s="79"/>
      <c r="E4" s="23">
        <v>2017</v>
      </c>
      <c r="F4" s="23">
        <v>2018</v>
      </c>
      <c r="G4" s="23">
        <v>2019</v>
      </c>
      <c r="H4" s="23">
        <v>2020</v>
      </c>
    </row>
    <row r="5" spans="1:8" ht="99.75" customHeight="1" x14ac:dyDescent="0.3">
      <c r="A5" s="12" t="s">
        <v>54</v>
      </c>
      <c r="B5" s="82" t="s">
        <v>22</v>
      </c>
      <c r="C5" s="83"/>
      <c r="D5" s="11" t="s">
        <v>21</v>
      </c>
      <c r="E5" s="16">
        <v>220000</v>
      </c>
      <c r="F5" s="16">
        <v>440000</v>
      </c>
      <c r="G5" s="16">
        <v>440000</v>
      </c>
      <c r="H5" s="16">
        <v>440000</v>
      </c>
    </row>
    <row r="6" spans="1:8" ht="160.5" customHeight="1" x14ac:dyDescent="0.3">
      <c r="A6" s="12" t="s">
        <v>55</v>
      </c>
      <c r="B6" s="69" t="s">
        <v>25</v>
      </c>
      <c r="C6" s="70"/>
      <c r="D6" s="9" t="s">
        <v>23</v>
      </c>
      <c r="E6" s="1">
        <v>3800000</v>
      </c>
      <c r="F6" s="1">
        <v>4200000</v>
      </c>
      <c r="G6" s="1">
        <v>4200000</v>
      </c>
      <c r="H6" s="1">
        <v>4200000</v>
      </c>
    </row>
    <row r="7" spans="1:8" ht="21" customHeight="1" x14ac:dyDescent="0.3">
      <c r="A7" s="12"/>
      <c r="B7" s="71"/>
      <c r="C7" s="72"/>
      <c r="D7" s="9"/>
      <c r="E7" s="1"/>
      <c r="F7" s="1"/>
      <c r="G7" s="1"/>
      <c r="H7" s="1"/>
    </row>
    <row r="8" spans="1:8" ht="21" customHeight="1" x14ac:dyDescent="0.3">
      <c r="A8" s="12"/>
      <c r="B8" s="84"/>
      <c r="C8" s="70"/>
      <c r="D8" s="17"/>
      <c r="E8" s="16"/>
      <c r="F8" s="16"/>
      <c r="G8" s="16"/>
      <c r="H8" s="16"/>
    </row>
    <row r="9" spans="1:8" ht="21" customHeight="1" thickBot="1" x14ac:dyDescent="0.35">
      <c r="A9" s="14"/>
      <c r="B9" s="91"/>
      <c r="C9" s="92"/>
      <c r="D9" s="8"/>
      <c r="E9" s="13"/>
      <c r="F9" s="13"/>
      <c r="G9" s="13"/>
      <c r="H9" s="13"/>
    </row>
    <row r="10" spans="1:8" ht="26.85" customHeight="1" thickBot="1" x14ac:dyDescent="0.35">
      <c r="A10" s="87" t="s">
        <v>6</v>
      </c>
      <c r="B10" s="88"/>
      <c r="C10" s="26"/>
      <c r="D10" s="7"/>
      <c r="E10" s="3">
        <f>SUM(E5:E9)</f>
        <v>4020000</v>
      </c>
      <c r="F10" s="3">
        <f>SUM(F5:F9)</f>
        <v>4640000</v>
      </c>
      <c r="G10" s="3">
        <f>SUM(G5:G9)</f>
        <v>4640000</v>
      </c>
      <c r="H10" s="3">
        <f>SUM(H5:H9)</f>
        <v>4640000</v>
      </c>
    </row>
    <row r="11" spans="1:8" ht="15.75" thickBot="1" x14ac:dyDescent="0.3"/>
    <row r="12" spans="1:8" ht="26.25" customHeight="1" thickBot="1" x14ac:dyDescent="0.35">
      <c r="A12" s="85" t="s">
        <v>24</v>
      </c>
      <c r="B12" s="86"/>
      <c r="C12" s="86"/>
      <c r="D12" s="49"/>
      <c r="E12" s="27">
        <f>+C4-E10</f>
        <v>-930000</v>
      </c>
      <c r="F12" s="27">
        <f>+C4-F10</f>
        <v>-1550000</v>
      </c>
      <c r="G12" s="27">
        <f>+C4-G10</f>
        <v>-1550000</v>
      </c>
      <c r="H12" s="27">
        <f>+C4-H10</f>
        <v>-1550000</v>
      </c>
    </row>
  </sheetData>
  <mergeCells count="11">
    <mergeCell ref="B6:C6"/>
    <mergeCell ref="A2:H2"/>
    <mergeCell ref="A3:C3"/>
    <mergeCell ref="D3:D4"/>
    <mergeCell ref="E3:H3"/>
    <mergeCell ref="B5:C5"/>
    <mergeCell ref="B7:C7"/>
    <mergeCell ref="A12:D12"/>
    <mergeCell ref="B8:C8"/>
    <mergeCell ref="B9:C9"/>
    <mergeCell ref="A10:B10"/>
  </mergeCells>
  <pageMargins left="0.70866141732283472" right="0.70866141732283472" top="0.55118110236220474" bottom="0.55118110236220474" header="0.31496062992125984" footer="0.31496062992125984"/>
  <pageSetup paperSize="9" orientation="landscape" r:id="rId1"/>
  <headerFooter>
    <oddFooter>&amp;Ldok. nr. 37672-16&amp;Csag. nr. 16-3067&amp;R&amp;P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2016-06-30T14:00:00+00:00</MeetingStartDate>
    <EnclosureFileNumber xmlns="d08b57ff-b9b7-4581-975d-98f87b579a51">37672/16</EnclosureFileNumber>
    <AgendaId xmlns="d08b57ff-b9b7-4581-975d-98f87b579a51">5797</AgendaId>
    <AccessLevel xmlns="d08b57ff-b9b7-4581-975d-98f87b579a51">1</AccessLevel>
    <EnclosureType xmlns="d08b57ff-b9b7-4581-975d-98f87b579a51">Enclosure</EnclosureType>
    <CommitteeName xmlns="d08b57ff-b9b7-4581-975d-98f87b579a51">Fælles-MED Social, Sundhed og Beskæftigelse</CommitteeName>
    <FusionId xmlns="d08b57ff-b9b7-4581-975d-98f87b579a51">2114936</FusionId>
    <AgendaAccessLevelName xmlns="d08b57ff-b9b7-4581-975d-98f87b579a51">Åben</AgendaAccessLevelName>
    <UNC xmlns="d08b57ff-b9b7-4581-975d-98f87b579a51">1907950</UNC>
    <MeetingTitle xmlns="d08b57ff-b9b7-4581-975d-98f87b579a51">30-06-2016</MeetingTitle>
    <MeetingDateAndTime xmlns="d08b57ff-b9b7-4581-975d-98f87b579a51">30-06-2016 fra 16:00 - 17:00</MeetingDateAndTime>
    <MeetingEndDate xmlns="d08b57ff-b9b7-4581-975d-98f87b579a51">2016-06-30T15:00:00+00:00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5C363B-F184-4237-97B9-6BD4F0DED2E5}"/>
</file>

<file path=customXml/itemProps2.xml><?xml version="1.0" encoding="utf-8"?>
<ds:datastoreItem xmlns:ds="http://schemas.openxmlformats.org/officeDocument/2006/customXml" ds:itemID="{2B34B6CD-BDD8-462B-B83A-0F0EFAED7235}"/>
</file>

<file path=customXml/itemProps3.xml><?xml version="1.0" encoding="utf-8"?>
<ds:datastoreItem xmlns:ds="http://schemas.openxmlformats.org/officeDocument/2006/customXml" ds:itemID="{78399C8D-7693-48E8-949B-D0B1FBFAA5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1</vt:i4>
      </vt:variant>
    </vt:vector>
  </HeadingPairs>
  <TitlesOfParts>
    <vt:vector size="9" baseType="lpstr">
      <vt:lpstr>Totaloversigt</vt:lpstr>
      <vt:lpstr>ØK</vt:lpstr>
      <vt:lpstr>P&amp;T</vt:lpstr>
      <vt:lpstr>B&amp;U</vt:lpstr>
      <vt:lpstr>K&amp;F</vt:lpstr>
      <vt:lpstr>S&amp;S</vt:lpstr>
      <vt:lpstr>A&amp;I</vt:lpstr>
      <vt:lpstr>Ark1</vt:lpstr>
      <vt:lpstr>'B&amp;U'!Udskriftstitler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-30-06-2016 - Bilag 703.02 Oversigt over de indkomne forslag (udvalgsopdelt) 2017-2020</dc:title>
  <dc:creator>Flemming Karlsen</dc:creator>
  <cp:lastModifiedBy>Flemming Karlsen</cp:lastModifiedBy>
  <cp:lastPrinted>2016-06-29T14:25:35Z</cp:lastPrinted>
  <dcterms:created xsi:type="dcterms:W3CDTF">2014-01-22T10:50:38Z</dcterms:created>
  <dcterms:modified xsi:type="dcterms:W3CDTF">2016-08-02T08:21:14Z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